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7340" windowHeight="12750" firstSheet="1" activeTab="1"/>
  </bookViews>
  <sheets>
    <sheet name="форма 2п моно (2)" sheetId="1" state="hidden" r:id="rId1"/>
    <sheet name="форма 2п моно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1">'форма 2п моно'!$5:$8</definedName>
    <definedName name="_xlnm.Print_Titles" localSheetId="0">'форма 2п моно (2)'!$5:$7</definedName>
  </definedNames>
  <calcPr fullCalcOnLoad="1"/>
</workbook>
</file>

<file path=xl/sharedStrings.xml><?xml version="1.0" encoding="utf-8"?>
<sst xmlns="http://schemas.openxmlformats.org/spreadsheetml/2006/main" count="826" uniqueCount="191">
  <si>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</si>
  <si>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</si>
  <si>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</si>
  <si>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</si>
  <si>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</si>
  <si>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</si>
  <si>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</si>
  <si>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</si>
  <si>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</si>
  <si>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</si>
  <si>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</si>
  <si>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</si>
  <si>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</si>
  <si>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</si>
  <si>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</si>
  <si>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</si>
  <si>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</si>
  <si>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</si>
  <si>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</si>
  <si>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</si>
  <si>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</si>
  <si>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</si>
  <si>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</si>
  <si>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</si>
  <si>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</si>
  <si>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</si>
  <si>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</si>
  <si>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</si>
  <si>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</si>
  <si>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</si>
  <si>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</si>
  <si>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</si>
  <si>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</si>
  <si>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</si>
  <si>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</si>
  <si>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</si>
  <si>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</si>
  <si>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</si>
  <si>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</si>
  <si>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</si>
  <si>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</si>
  <si>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</si>
  <si>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</si>
  <si>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</si>
  <si>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</si>
  <si>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</si>
  <si>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</si>
  <si>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</si>
  <si>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</si>
  <si>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</si>
  <si>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</si>
  <si>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</si>
  <si>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</si>
  <si>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</si>
  <si>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</si>
  <si>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</si>
  <si>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</si>
  <si>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</si>
  <si>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</si>
  <si>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</si>
  <si>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</si>
  <si>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</si>
  <si>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</si>
  <si>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</si>
  <si>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</si>
  <si>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</si>
  <si>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</si>
  <si>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</si>
  <si>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</si>
  <si>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</si>
  <si>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</si>
  <si>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</si>
  <si>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</si>
  <si>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</si>
  <si>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</si>
  <si>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</si>
  <si>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</si>
  <si>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</si>
  <si>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</si>
  <si>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</si>
  <si>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</si>
  <si>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</si>
  <si>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</si>
  <si>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</si>
  <si>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</si>
  <si>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</si>
  <si>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</si>
  <si>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</si>
  <si>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</si>
  <si>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</si>
  <si>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</si>
  <si>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</si>
  <si>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</si>
  <si>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</si>
  <si>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</si>
  <si>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</si>
  <si>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</si>
  <si>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</si>
  <si>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</si>
  <si>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</si>
  <si>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</si>
  <si>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</si>
  <si>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</si>
  <si>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</si>
  <si>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</si>
  <si>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</si>
  <si>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</si>
  <si>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</si>
  <si>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</si>
  <si>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</si>
  <si>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</si>
  <si>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</si>
  <si>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</si>
  <si>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</si>
  <si>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</si>
  <si>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</si>
  <si>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</si>
  <si>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</si>
  <si>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</si>
  <si>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</si>
  <si>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</si>
  <si>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</si>
  <si>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</si>
  <si>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</si>
  <si>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</si>
  <si>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</si>
  <si>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</si>
  <si>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</si>
  <si>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</si>
  <si>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</si>
  <si>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</si>
  <si>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</si>
  <si>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</si>
  <si>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</si>
  <si>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</si>
  <si>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</si>
  <si>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</si>
  <si>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</si>
  <si>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</si>
  <si>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</si>
  <si>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</si>
  <si>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</si>
  <si>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</si>
  <si>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</si>
  <si>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</si>
  <si>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</si>
  <si>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</si>
  <si>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</si>
  <si>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</si>
  <si>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</si>
  <si>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</si>
  <si>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</si>
  <si>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</si>
  <si>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</si>
  <si>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</si>
  <si>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</si>
  <si>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</si>
  <si>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</si>
  <si>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</si>
  <si>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</si>
  <si>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</si>
  <si>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</si>
  <si>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</si>
  <si>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</si>
  <si>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</si>
  <si>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</si>
  <si>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</si>
  <si>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</si>
  <si>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</si>
  <si>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</si>
  <si>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</si>
  <si>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</si>
  <si>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</si>
  <si>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</si>
  <si>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</si>
  <si>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 xml:space="preserve">  Собственные средства</t>
  </si>
  <si>
    <t xml:space="preserve">  Средства внебюджетных фондов</t>
  </si>
  <si>
    <t>целевой</t>
  </si>
  <si>
    <t>консервативный</t>
  </si>
  <si>
    <t>1 вариант</t>
  </si>
  <si>
    <t>2 вариант</t>
  </si>
  <si>
    <t>3 вариант</t>
  </si>
  <si>
    <t>базовый*</t>
  </si>
  <si>
    <t>*Базовый вариант - основной</t>
  </si>
  <si>
    <t>Чебаркульский городской округ</t>
  </si>
  <si>
    <t>Среднегодовая стоимость имущества, облагаемого налогом на имущество организаций в соответствии с пунктом 1 статьи 375 Налогового кодекса Российской Федерации, млн. рублей</t>
  </si>
  <si>
    <t>Объем продукции сельского хозяйства</t>
  </si>
  <si>
    <t xml:space="preserve"> млн. рублей</t>
  </si>
  <si>
    <t>Оплата труда наемных работников</t>
  </si>
  <si>
    <t>Объем отгруженных товаров собственного производства, выполненных работ и услуг собственными силами крупными и средними организациями по «чистым» видам экономической деятельности</t>
  </si>
  <si>
    <t>Основные показатели, представляемые для разработки прогноза социально-экономического развития  Российской Федерации 
на 2024 год и на плановый период 2025-2026 годов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</si>
</sst>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#,##0.0"/>
    <numFmt numFmtId="181" formatCode="0.0000"/>
    <numFmt numFmtId="182" formatCode="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5" fillId="0" borderId="10" xfId="0" applyFont="1" applyFill="1" applyBorder="1" applyAlignment="1">
      <alignment/>
    </xf>
    <xf numFmtId="0" fontId="54" fillId="0" borderId="10" xfId="0" applyFont="1" applyFill="1" applyBorder="1" applyAlignment="1">
      <alignment vertical="center" wrapText="1"/>
    </xf>
    <xf numFmtId="0" fontId="54" fillId="0" borderId="10" xfId="53" applyFont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4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5" fillId="36" borderId="0" xfId="0" applyFont="1" applyFill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57" fillId="9" borderId="18" xfId="53" applyFont="1" applyFill="1" applyBorder="1" applyAlignment="1">
      <alignment horizontal="left" vertical="center" wrapText="1"/>
      <protection/>
    </xf>
    <xf numFmtId="0" fontId="57" fillId="9" borderId="19" xfId="53" applyFont="1" applyFill="1" applyBorder="1" applyAlignment="1">
      <alignment horizontal="left" vertical="center" wrapText="1"/>
      <protection/>
    </xf>
    <xf numFmtId="0" fontId="57" fillId="9" borderId="20" xfId="53" applyFont="1" applyFill="1" applyBorder="1" applyAlignment="1">
      <alignment horizontal="left" vertical="center" wrapText="1"/>
      <protection/>
    </xf>
    <xf numFmtId="0" fontId="57" fillId="9" borderId="21" xfId="53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6" xfId="53" applyFont="1" applyFill="1" applyBorder="1" applyAlignment="1">
      <alignment horizontal="left" vertical="center" wrapText="1"/>
      <protection/>
    </xf>
    <xf numFmtId="0" fontId="5" fillId="0" borderId="17" xfId="53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vertical="center" wrapText="1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1" xfId="53" applyFont="1" applyBorder="1" applyAlignment="1">
      <alignment horizontal="center" vertical="center" wrapText="1"/>
      <protection/>
    </xf>
    <xf numFmtId="0" fontId="54" fillId="0" borderId="17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4" fillId="0" borderId="11" xfId="53" applyFont="1" applyBorder="1" applyAlignment="1">
      <alignment horizontal="left" vertical="center" wrapText="1"/>
      <protection/>
    </xf>
    <xf numFmtId="0" fontId="54" fillId="0" borderId="17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9" fillId="0" borderId="17" xfId="0" applyFont="1" applyFill="1" applyBorder="1" applyAlignment="1">
      <alignment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7" xfId="53" applyFont="1" applyBorder="1" applyAlignment="1">
      <alignment horizontal="left" vertical="center" wrapText="1"/>
      <protection/>
    </xf>
    <xf numFmtId="3" fontId="5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5" width="13.625" style="18" customWidth="1"/>
    <col min="6" max="8" width="10.375" style="18" customWidth="1"/>
    <col min="9" max="9" width="14.25390625" style="18" customWidth="1"/>
    <col min="10" max="10" width="10.625" style="18" customWidth="1"/>
    <col min="11" max="11" width="9.00390625" style="18" customWidth="1"/>
    <col min="12" max="12" width="14.625" style="18" customWidth="1"/>
    <col min="13" max="13" width="10.875" style="18" customWidth="1"/>
    <col min="14" max="14" width="10.25390625" style="18" customWidth="1"/>
    <col min="15" max="15" width="14.625" style="18" customWidth="1"/>
    <col min="16" max="16" width="11.375" style="18" customWidth="1"/>
    <col min="17" max="17" width="10.00390625" style="18" customWidth="1"/>
    <col min="18" max="18" width="14.75390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25390625" style="18" customWidth="1"/>
    <col min="29" max="16384" width="9.125" style="18" customWidth="1"/>
  </cols>
  <sheetData>
    <row r="1" spans="2:17" ht="11.2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2:25" ht="17.25" customHeight="1">
      <c r="B2" s="104" t="s">
        <v>174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2:25" ht="17.25" customHeight="1">
      <c r="B3" s="105" t="s">
        <v>74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5" spans="1:26" ht="19.5" customHeight="1">
      <c r="A5" s="80" t="s">
        <v>91</v>
      </c>
      <c r="B5" s="103" t="s">
        <v>0</v>
      </c>
      <c r="C5" s="103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103" t="s">
        <v>4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6" ht="15">
      <c r="A6" s="81"/>
      <c r="B6" s="103"/>
      <c r="C6" s="103"/>
      <c r="D6" s="112">
        <v>2014</v>
      </c>
      <c r="E6" s="112">
        <v>2015</v>
      </c>
      <c r="F6" s="103">
        <v>2016</v>
      </c>
      <c r="G6" s="103">
        <v>2017</v>
      </c>
      <c r="H6" s="103">
        <v>2018</v>
      </c>
      <c r="I6" s="106">
        <v>2019</v>
      </c>
      <c r="J6" s="107"/>
      <c r="K6" s="108"/>
      <c r="L6" s="106">
        <v>2020</v>
      </c>
      <c r="M6" s="107"/>
      <c r="N6" s="108"/>
      <c r="O6" s="109">
        <v>2021</v>
      </c>
      <c r="P6" s="110"/>
      <c r="Q6" s="111"/>
      <c r="R6" s="106">
        <v>2022</v>
      </c>
      <c r="S6" s="107"/>
      <c r="T6" s="108"/>
      <c r="U6" s="106">
        <v>2023</v>
      </c>
      <c r="V6" s="107"/>
      <c r="W6" s="108"/>
      <c r="X6" s="109">
        <v>2024</v>
      </c>
      <c r="Y6" s="110"/>
      <c r="Z6" s="111"/>
    </row>
    <row r="7" spans="1:26" ht="33.75" customHeight="1">
      <c r="A7" s="82"/>
      <c r="B7" s="103"/>
      <c r="C7" s="103"/>
      <c r="D7" s="112"/>
      <c r="E7" s="112"/>
      <c r="F7" s="103"/>
      <c r="G7" s="103"/>
      <c r="H7" s="103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85" t="s">
        <v>5</v>
      </c>
      <c r="B8" s="86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>
      <c r="A9" s="83">
        <v>1</v>
      </c>
      <c r="B9" s="84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5">
      <c r="A10" s="83"/>
      <c r="B10" s="84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5">
      <c r="A12" s="83">
        <v>3</v>
      </c>
      <c r="B12" s="84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5">
      <c r="A13" s="83"/>
      <c r="B13" s="84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5">
      <c r="A15" s="83">
        <v>5</v>
      </c>
      <c r="B15" s="84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5">
      <c r="A16" s="83"/>
      <c r="B16" s="84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5">
      <c r="A18" s="83">
        <v>7</v>
      </c>
      <c r="B18" s="84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5">
      <c r="A19" s="83"/>
      <c r="B19" s="84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5">
      <c r="A21" s="83">
        <v>9</v>
      </c>
      <c r="B21" s="84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5">
      <c r="A22" s="83"/>
      <c r="B22" s="84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98" t="s">
        <v>155</v>
      </c>
      <c r="B24" s="99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83">
        <v>11</v>
      </c>
      <c r="B25" s="84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83"/>
      <c r="B26" s="84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0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98" t="s">
        <v>157</v>
      </c>
      <c r="B41" s="99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100">
        <v>27</v>
      </c>
      <c r="B45" s="102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101"/>
      <c r="B46" s="102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87" t="s">
        <v>158</v>
      </c>
      <c r="B47" s="88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83">
        <v>31</v>
      </c>
      <c r="B51" s="84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83"/>
      <c r="B52" s="84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83">
        <v>36</v>
      </c>
      <c r="B57" s="84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89"/>
    </row>
    <row r="58" spans="1:28" ht="20.25" customHeight="1">
      <c r="A58" s="83"/>
      <c r="B58" s="84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89"/>
    </row>
    <row r="59" spans="1:26" ht="17.25" customHeight="1">
      <c r="A59" s="85" t="s">
        <v>92</v>
      </c>
      <c r="B59" s="86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83">
        <v>37</v>
      </c>
      <c r="B60" s="84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83"/>
      <c r="B61" s="84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94" t="s">
        <v>172</v>
      </c>
      <c r="E62" s="95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96"/>
      <c r="E63" s="97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83">
        <v>40</v>
      </c>
      <c r="B64" s="84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89"/>
    </row>
    <row r="65" spans="1:28" ht="30.75" customHeight="1">
      <c r="A65" s="83"/>
      <c r="B65" s="84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89"/>
    </row>
    <row r="66" spans="1:26" ht="17.25" customHeight="1">
      <c r="A66" s="85" t="s">
        <v>93</v>
      </c>
      <c r="B66" s="86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80">
        <v>41</v>
      </c>
      <c r="B67" s="84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81"/>
      <c r="B68" s="84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81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81"/>
      <c r="B70" s="84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81"/>
      <c r="B71" s="84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81"/>
      <c r="B72" s="84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81"/>
      <c r="B73" s="84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81"/>
      <c r="B74" s="84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81"/>
      <c r="B75" s="84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90"/>
      <c r="B76" s="92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91"/>
      <c r="B77" s="93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83">
        <v>43</v>
      </c>
      <c r="B79" s="84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83"/>
      <c r="B80" s="84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85" t="s">
        <v>159</v>
      </c>
      <c r="B81" s="86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80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81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81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81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81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81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81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81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81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81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81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81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81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82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87" t="s">
        <v>160</v>
      </c>
      <c r="B99" s="88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5">
      <c r="A102" s="80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">
      <c r="A103" s="81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">
      <c r="A104" s="81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">
      <c r="A105" s="81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">
      <c r="A106" s="81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">
      <c r="A107" s="81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">
      <c r="A108" s="81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">
      <c r="A109" s="81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>
      <c r="A110" s="81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>
      <c r="A111" s="82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5">
      <c r="A114" s="80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">
      <c r="A115" s="81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">
      <c r="A116" s="81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">
      <c r="A117" s="81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">
      <c r="A118" s="81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">
      <c r="A119" s="81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">
      <c r="A120" s="81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">
      <c r="A121" s="81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">
      <c r="A122" s="81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">
      <c r="A123" s="81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">
      <c r="A124" s="81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">
      <c r="A125" s="81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">
      <c r="A126" s="81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82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I5:Z5"/>
    <mergeCell ref="D6:D7"/>
    <mergeCell ref="E6:E7"/>
    <mergeCell ref="F6:F7"/>
    <mergeCell ref="L6:N6"/>
    <mergeCell ref="O6:Q6"/>
    <mergeCell ref="R6:T6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A9:A10"/>
    <mergeCell ref="B9:B10"/>
    <mergeCell ref="A12:A13"/>
    <mergeCell ref="B12:B13"/>
    <mergeCell ref="G6:G7"/>
    <mergeCell ref="H6:H7"/>
    <mergeCell ref="A15:A16"/>
    <mergeCell ref="B15:B16"/>
    <mergeCell ref="A18:A19"/>
    <mergeCell ref="B18:B19"/>
    <mergeCell ref="A21:A22"/>
    <mergeCell ref="B21:B22"/>
    <mergeCell ref="A24:B24"/>
    <mergeCell ref="A25:A26"/>
    <mergeCell ref="B25:B26"/>
    <mergeCell ref="A41:B41"/>
    <mergeCell ref="A45:A46"/>
    <mergeCell ref="B45:B46"/>
    <mergeCell ref="A47:B47"/>
    <mergeCell ref="A51:A52"/>
    <mergeCell ref="B51:B52"/>
    <mergeCell ref="A57:A58"/>
    <mergeCell ref="B57:B58"/>
    <mergeCell ref="AB57:AB58"/>
    <mergeCell ref="A59:B59"/>
    <mergeCell ref="A60:A61"/>
    <mergeCell ref="B60:B61"/>
    <mergeCell ref="D62:E63"/>
    <mergeCell ref="A64:A65"/>
    <mergeCell ref="B64:B65"/>
    <mergeCell ref="AB64:AB65"/>
    <mergeCell ref="A66:B66"/>
    <mergeCell ref="A67:A77"/>
    <mergeCell ref="B67:B68"/>
    <mergeCell ref="B70:B71"/>
    <mergeCell ref="B72:B73"/>
    <mergeCell ref="B74:B75"/>
    <mergeCell ref="B76:B77"/>
    <mergeCell ref="A114:A127"/>
    <mergeCell ref="A79:A80"/>
    <mergeCell ref="B79:B80"/>
    <mergeCell ref="A81:B81"/>
    <mergeCell ref="A85:A98"/>
    <mergeCell ref="A99:B99"/>
    <mergeCell ref="A102:A111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workbookViewId="0" topLeftCell="A13">
      <selection activeCell="V31" sqref="V31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4" width="13.875" style="18" customWidth="1"/>
    <col min="5" max="5" width="14.125" style="18" customWidth="1"/>
    <col min="6" max="6" width="13.125" style="18" customWidth="1"/>
    <col min="7" max="7" width="18.125" style="18" customWidth="1"/>
    <col min="8" max="8" width="13.375" style="18" customWidth="1"/>
    <col min="9" max="9" width="0.875" style="18" hidden="1" customWidth="1"/>
    <col min="10" max="10" width="14.625" style="18" customWidth="1"/>
    <col min="11" max="11" width="14.375" style="18" customWidth="1"/>
    <col min="12" max="12" width="10.00390625" style="18" hidden="1" customWidth="1"/>
    <col min="13" max="13" width="14.00390625" style="18" customWidth="1"/>
    <col min="14" max="14" width="14.125" style="18" customWidth="1"/>
    <col min="15" max="16" width="10.00390625" style="18" hidden="1" customWidth="1"/>
    <col min="17" max="17" width="13.875" style="70" hidden="1" customWidth="1"/>
    <col min="18" max="18" width="11.125" style="70" hidden="1" customWidth="1"/>
    <col min="19" max="16384" width="9.125" style="18" customWidth="1"/>
  </cols>
  <sheetData>
    <row r="1" spans="2:15" ht="11.2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2:15" ht="36.75" customHeight="1">
      <c r="B2" s="116" t="s">
        <v>190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21" ht="31.5" customHeight="1">
      <c r="B3" s="120" t="s">
        <v>184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74"/>
      <c r="P3" s="74"/>
      <c r="Q3" s="74"/>
      <c r="R3" s="74"/>
      <c r="S3" s="74"/>
      <c r="T3" s="74"/>
      <c r="U3" s="74"/>
    </row>
    <row r="5" spans="1:19" ht="19.5" customHeight="1">
      <c r="A5" s="80" t="s">
        <v>91</v>
      </c>
      <c r="B5" s="103" t="s">
        <v>0</v>
      </c>
      <c r="C5" s="103" t="s">
        <v>1</v>
      </c>
      <c r="D5" s="4" t="s">
        <v>2</v>
      </c>
      <c r="E5" s="4" t="s">
        <v>2</v>
      </c>
      <c r="F5" s="4" t="s">
        <v>3</v>
      </c>
      <c r="G5" s="103" t="s">
        <v>4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73"/>
    </row>
    <row r="6" spans="1:19" ht="15">
      <c r="A6" s="81"/>
      <c r="B6" s="103"/>
      <c r="C6" s="103"/>
      <c r="D6" s="103">
        <v>2021</v>
      </c>
      <c r="E6" s="103">
        <v>2022</v>
      </c>
      <c r="F6" s="117">
        <v>2023</v>
      </c>
      <c r="G6" s="103">
        <v>2024</v>
      </c>
      <c r="H6" s="103"/>
      <c r="I6" s="103"/>
      <c r="J6" s="103">
        <v>2025</v>
      </c>
      <c r="K6" s="103"/>
      <c r="L6" s="103"/>
      <c r="M6" s="103">
        <v>2026</v>
      </c>
      <c r="N6" s="103"/>
      <c r="O6" s="103"/>
      <c r="P6" s="4"/>
      <c r="Q6" s="112">
        <v>2025</v>
      </c>
      <c r="R6" s="112"/>
      <c r="S6" s="73"/>
    </row>
    <row r="7" spans="1:19" ht="22.5" customHeight="1">
      <c r="A7" s="81"/>
      <c r="B7" s="103"/>
      <c r="C7" s="103"/>
      <c r="D7" s="103"/>
      <c r="E7" s="103"/>
      <c r="F7" s="118"/>
      <c r="G7" s="25" t="s">
        <v>178</v>
      </c>
      <c r="H7" s="25" t="s">
        <v>182</v>
      </c>
      <c r="I7" s="25" t="s">
        <v>177</v>
      </c>
      <c r="J7" s="25" t="s">
        <v>178</v>
      </c>
      <c r="K7" s="25" t="s">
        <v>182</v>
      </c>
      <c r="L7" s="25" t="s">
        <v>177</v>
      </c>
      <c r="M7" s="25" t="s">
        <v>178</v>
      </c>
      <c r="N7" s="25" t="s">
        <v>182</v>
      </c>
      <c r="O7" s="25" t="s">
        <v>177</v>
      </c>
      <c r="P7" s="25" t="s">
        <v>177</v>
      </c>
      <c r="Q7" s="72"/>
      <c r="R7" s="72"/>
      <c r="S7" s="73"/>
    </row>
    <row r="8" spans="1:19" ht="24.75" customHeight="1">
      <c r="A8" s="82"/>
      <c r="B8" s="103"/>
      <c r="C8" s="103"/>
      <c r="D8" s="103"/>
      <c r="E8" s="103"/>
      <c r="F8" s="119"/>
      <c r="G8" s="25" t="s">
        <v>179</v>
      </c>
      <c r="H8" s="25" t="s">
        <v>180</v>
      </c>
      <c r="I8" s="25" t="s">
        <v>181</v>
      </c>
      <c r="J8" s="25" t="s">
        <v>179</v>
      </c>
      <c r="K8" s="25" t="s">
        <v>180</v>
      </c>
      <c r="L8" s="25" t="s">
        <v>181</v>
      </c>
      <c r="M8" s="25" t="s">
        <v>179</v>
      </c>
      <c r="N8" s="25" t="s">
        <v>180</v>
      </c>
      <c r="O8" s="25" t="s">
        <v>181</v>
      </c>
      <c r="P8" s="25" t="s">
        <v>181</v>
      </c>
      <c r="Q8" s="67" t="s">
        <v>98</v>
      </c>
      <c r="R8" s="67" t="s">
        <v>99</v>
      </c>
      <c r="S8" s="73"/>
    </row>
    <row r="9" spans="1:18" ht="22.5" customHeight="1">
      <c r="A9" s="85" t="s">
        <v>5</v>
      </c>
      <c r="B9" s="86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5">
      <c r="A10" s="83">
        <v>1</v>
      </c>
      <c r="B10" s="84" t="s">
        <v>42</v>
      </c>
      <c r="C10" s="20" t="s">
        <v>12</v>
      </c>
      <c r="D10" s="75">
        <v>41.5</v>
      </c>
      <c r="E10" s="52">
        <v>44.7</v>
      </c>
      <c r="F10" s="75">
        <v>44.7</v>
      </c>
      <c r="G10" s="75">
        <v>44.7</v>
      </c>
      <c r="H10" s="75">
        <v>44.8</v>
      </c>
      <c r="I10" s="75"/>
      <c r="J10" s="75">
        <v>44.7</v>
      </c>
      <c r="K10" s="75">
        <v>44.9</v>
      </c>
      <c r="L10" s="75"/>
      <c r="M10" s="75">
        <v>44.8</v>
      </c>
      <c r="N10" s="75">
        <v>45.1</v>
      </c>
      <c r="O10" s="21"/>
      <c r="P10" s="21"/>
      <c r="Q10" s="21"/>
      <c r="R10" s="21"/>
    </row>
    <row r="11" spans="1:18" ht="15">
      <c r="A11" s="83"/>
      <c r="B11" s="84"/>
      <c r="C11" s="20" t="s">
        <v>6</v>
      </c>
      <c r="D11" s="75">
        <v>100.3</v>
      </c>
      <c r="E11" s="52">
        <v>103.7</v>
      </c>
      <c r="F11" s="75">
        <v>100</v>
      </c>
      <c r="G11" s="75">
        <v>100</v>
      </c>
      <c r="H11" s="75">
        <v>100.2</v>
      </c>
      <c r="I11" s="75"/>
      <c r="J11" s="75">
        <v>100</v>
      </c>
      <c r="K11" s="75">
        <v>100.2</v>
      </c>
      <c r="L11" s="75"/>
      <c r="M11" s="75">
        <v>100.2</v>
      </c>
      <c r="N11" s="75">
        <v>100.4</v>
      </c>
      <c r="O11" s="21"/>
      <c r="P11" s="21"/>
      <c r="Q11" s="21"/>
      <c r="R11" s="21"/>
    </row>
    <row r="12" spans="1:18" ht="15">
      <c r="A12" s="83">
        <v>2</v>
      </c>
      <c r="B12" s="84" t="s">
        <v>14</v>
      </c>
      <c r="C12" s="20" t="s">
        <v>12</v>
      </c>
      <c r="D12" s="75">
        <v>0.43</v>
      </c>
      <c r="E12" s="76">
        <v>0.393</v>
      </c>
      <c r="F12" s="75">
        <v>0.38</v>
      </c>
      <c r="G12" s="75">
        <v>0.4</v>
      </c>
      <c r="H12" s="75">
        <v>0.41</v>
      </c>
      <c r="I12" s="75"/>
      <c r="J12" s="75">
        <v>0.42</v>
      </c>
      <c r="K12" s="75">
        <v>0.44</v>
      </c>
      <c r="L12" s="75"/>
      <c r="M12" s="75">
        <v>0.45</v>
      </c>
      <c r="N12" s="75">
        <v>0.47</v>
      </c>
      <c r="O12" s="21"/>
      <c r="P12" s="21"/>
      <c r="Q12" s="21"/>
      <c r="R12" s="21"/>
    </row>
    <row r="13" spans="1:18" ht="15">
      <c r="A13" s="83"/>
      <c r="B13" s="84"/>
      <c r="C13" s="20" t="s">
        <v>6</v>
      </c>
      <c r="D13" s="75">
        <v>95.59</v>
      </c>
      <c r="E13" s="52">
        <v>86.18</v>
      </c>
      <c r="F13" s="75">
        <v>96.69</v>
      </c>
      <c r="G13" s="75">
        <v>105.26</v>
      </c>
      <c r="H13" s="75">
        <v>107.89</v>
      </c>
      <c r="I13" s="75"/>
      <c r="J13" s="75">
        <v>105</v>
      </c>
      <c r="K13" s="75">
        <v>107.32</v>
      </c>
      <c r="L13" s="75"/>
      <c r="M13" s="75">
        <v>107.14</v>
      </c>
      <c r="N13" s="75">
        <v>106.82</v>
      </c>
      <c r="O13" s="21"/>
      <c r="P13" s="21"/>
      <c r="Q13" s="21"/>
      <c r="R13" s="21"/>
    </row>
    <row r="14" spans="1:18" ht="20.25" customHeight="1">
      <c r="A14" s="20">
        <v>3</v>
      </c>
      <c r="B14" s="45" t="s">
        <v>46</v>
      </c>
      <c r="C14" s="20" t="s">
        <v>47</v>
      </c>
      <c r="D14" s="75">
        <v>10.46</v>
      </c>
      <c r="E14" s="52">
        <v>8.79</v>
      </c>
      <c r="F14" s="75">
        <v>8.5</v>
      </c>
      <c r="G14" s="75">
        <v>8.95</v>
      </c>
      <c r="H14" s="75">
        <v>9.15</v>
      </c>
      <c r="I14" s="75"/>
      <c r="J14" s="75">
        <v>9.4</v>
      </c>
      <c r="K14" s="75">
        <v>9.8</v>
      </c>
      <c r="L14" s="75"/>
      <c r="M14" s="75">
        <v>10.04</v>
      </c>
      <c r="N14" s="75">
        <v>10.42</v>
      </c>
      <c r="O14" s="21"/>
      <c r="P14" s="21"/>
      <c r="Q14" s="21"/>
      <c r="R14" s="21"/>
    </row>
    <row r="15" spans="1:18" ht="15">
      <c r="A15" s="83">
        <v>4</v>
      </c>
      <c r="B15" s="84" t="s">
        <v>15</v>
      </c>
      <c r="C15" s="20" t="s">
        <v>12</v>
      </c>
      <c r="D15" s="75">
        <v>0.706</v>
      </c>
      <c r="E15" s="52">
        <v>0.56</v>
      </c>
      <c r="F15" s="75">
        <v>0.54</v>
      </c>
      <c r="G15" s="75">
        <v>0.54</v>
      </c>
      <c r="H15" s="75">
        <v>0.53</v>
      </c>
      <c r="I15" s="75"/>
      <c r="J15" s="75">
        <v>0.53</v>
      </c>
      <c r="K15" s="75">
        <v>0.52</v>
      </c>
      <c r="L15" s="75"/>
      <c r="M15" s="75">
        <v>0.52</v>
      </c>
      <c r="N15" s="75">
        <v>0.51</v>
      </c>
      <c r="O15" s="21"/>
      <c r="P15" s="21"/>
      <c r="Q15" s="21"/>
      <c r="R15" s="21"/>
    </row>
    <row r="16" spans="1:18" ht="15">
      <c r="A16" s="83"/>
      <c r="B16" s="84"/>
      <c r="C16" s="20" t="s">
        <v>6</v>
      </c>
      <c r="D16" s="75">
        <v>107.95</v>
      </c>
      <c r="E16" s="52">
        <v>86.02</v>
      </c>
      <c r="F16" s="75">
        <v>96.43</v>
      </c>
      <c r="G16" s="75">
        <v>99.07</v>
      </c>
      <c r="H16" s="75">
        <v>98.15</v>
      </c>
      <c r="I16" s="75"/>
      <c r="J16" s="75">
        <v>99.07</v>
      </c>
      <c r="K16" s="75">
        <v>98.11</v>
      </c>
      <c r="L16" s="75"/>
      <c r="M16" s="75">
        <v>98.11</v>
      </c>
      <c r="N16" s="75">
        <v>98.08</v>
      </c>
      <c r="O16" s="21"/>
      <c r="P16" s="21"/>
      <c r="Q16" s="21"/>
      <c r="R16" s="21"/>
    </row>
    <row r="17" spans="1:18" ht="20.25" customHeight="1">
      <c r="A17" s="20">
        <v>5</v>
      </c>
      <c r="B17" s="45" t="s">
        <v>48</v>
      </c>
      <c r="C17" s="20" t="s">
        <v>47</v>
      </c>
      <c r="D17" s="75">
        <v>17.01</v>
      </c>
      <c r="E17" s="52">
        <v>12.53</v>
      </c>
      <c r="F17" s="75">
        <v>12.08</v>
      </c>
      <c r="G17" s="75">
        <v>11.97</v>
      </c>
      <c r="H17" s="75">
        <v>11.83</v>
      </c>
      <c r="I17" s="75"/>
      <c r="J17" s="75">
        <v>11.86</v>
      </c>
      <c r="K17" s="75">
        <v>11.58</v>
      </c>
      <c r="L17" s="75"/>
      <c r="M17" s="75">
        <v>11.61</v>
      </c>
      <c r="N17" s="75">
        <v>11.31</v>
      </c>
      <c r="O17" s="21"/>
      <c r="P17" s="21"/>
      <c r="Q17" s="21"/>
      <c r="R17" s="21"/>
    </row>
    <row r="18" spans="1:18" ht="15">
      <c r="A18" s="83">
        <v>6</v>
      </c>
      <c r="B18" s="84" t="s">
        <v>16</v>
      </c>
      <c r="C18" s="20" t="s">
        <v>12</v>
      </c>
      <c r="D18" s="75">
        <v>-0.27</v>
      </c>
      <c r="E18" s="76">
        <v>-0.167</v>
      </c>
      <c r="F18" s="75">
        <v>-0.16</v>
      </c>
      <c r="G18" s="75">
        <v>-0.14</v>
      </c>
      <c r="H18" s="75">
        <v>-0.12</v>
      </c>
      <c r="I18" s="75"/>
      <c r="J18" s="75">
        <v>-0.11</v>
      </c>
      <c r="K18" s="75">
        <v>-0.08</v>
      </c>
      <c r="L18" s="75"/>
      <c r="M18" s="75">
        <v>-0.07</v>
      </c>
      <c r="N18" s="75">
        <v>-0.04</v>
      </c>
      <c r="O18" s="21"/>
      <c r="P18" s="21"/>
      <c r="Q18" s="21"/>
      <c r="R18" s="21"/>
    </row>
    <row r="19" spans="1:18" ht="15">
      <c r="A19" s="83"/>
      <c r="B19" s="84"/>
      <c r="C19" s="20" t="s">
        <v>6</v>
      </c>
      <c r="D19" s="75">
        <v>136</v>
      </c>
      <c r="E19" s="52">
        <v>85.64</v>
      </c>
      <c r="F19" s="75">
        <v>95.81</v>
      </c>
      <c r="G19" s="75">
        <v>84.38</v>
      </c>
      <c r="H19" s="75">
        <v>75</v>
      </c>
      <c r="I19" s="75"/>
      <c r="J19" s="75">
        <v>81.5</v>
      </c>
      <c r="K19" s="75">
        <v>66.7</v>
      </c>
      <c r="L19" s="75"/>
      <c r="M19" s="75">
        <v>64</v>
      </c>
      <c r="N19" s="75">
        <v>50</v>
      </c>
      <c r="O19" s="21"/>
      <c r="P19" s="21"/>
      <c r="Q19" s="21"/>
      <c r="R19" s="21"/>
    </row>
    <row r="20" spans="1:18" ht="21" customHeight="1">
      <c r="A20" s="20">
        <v>7</v>
      </c>
      <c r="B20" s="45" t="s">
        <v>49</v>
      </c>
      <c r="C20" s="20" t="s">
        <v>47</v>
      </c>
      <c r="D20" s="75">
        <v>-6.55</v>
      </c>
      <c r="E20" s="52">
        <v>-3.74</v>
      </c>
      <c r="F20" s="75">
        <v>-3.58</v>
      </c>
      <c r="G20" s="75">
        <v>-3.02</v>
      </c>
      <c r="H20" s="75">
        <v>-2.7</v>
      </c>
      <c r="I20" s="75"/>
      <c r="J20" s="75">
        <v>-2.5</v>
      </c>
      <c r="K20" s="75">
        <v>-1.8</v>
      </c>
      <c r="L20" s="75"/>
      <c r="M20" s="75">
        <v>-2</v>
      </c>
      <c r="N20" s="75">
        <v>-0.9</v>
      </c>
      <c r="O20" s="21"/>
      <c r="P20" s="21"/>
      <c r="Q20" s="21"/>
      <c r="R20" s="21"/>
    </row>
    <row r="21" spans="1:18" ht="18" customHeight="1">
      <c r="A21" s="83">
        <v>8</v>
      </c>
      <c r="B21" s="84" t="s">
        <v>20</v>
      </c>
      <c r="C21" s="20" t="s">
        <v>12</v>
      </c>
      <c r="D21" s="75">
        <v>0.31</v>
      </c>
      <c r="E21" s="52">
        <v>0.12</v>
      </c>
      <c r="F21" s="75">
        <v>0.18</v>
      </c>
      <c r="G21" s="75">
        <v>0.13</v>
      </c>
      <c r="H21" s="75">
        <v>0.19</v>
      </c>
      <c r="I21" s="75"/>
      <c r="J21" s="75">
        <v>0.14</v>
      </c>
      <c r="K21" s="75">
        <v>0.21</v>
      </c>
      <c r="L21" s="75"/>
      <c r="M21" s="75">
        <v>0.17</v>
      </c>
      <c r="N21" s="75">
        <v>0.24</v>
      </c>
      <c r="O21" s="21"/>
      <c r="P21" s="21"/>
      <c r="Q21" s="21"/>
      <c r="R21" s="21"/>
    </row>
    <row r="22" spans="1:18" ht="16.5" customHeight="1">
      <c r="A22" s="83"/>
      <c r="B22" s="84"/>
      <c r="C22" s="20" t="s">
        <v>6</v>
      </c>
      <c r="D22" s="75">
        <v>74.88</v>
      </c>
      <c r="E22" s="52">
        <v>29.43</v>
      </c>
      <c r="F22" s="75">
        <v>149.59</v>
      </c>
      <c r="G22" s="75">
        <v>70.65</v>
      </c>
      <c r="H22" s="75">
        <v>103.26</v>
      </c>
      <c r="I22" s="75"/>
      <c r="J22" s="75">
        <v>107.69</v>
      </c>
      <c r="K22" s="75">
        <v>110.53</v>
      </c>
      <c r="L22" s="75"/>
      <c r="M22" s="75">
        <v>121.43</v>
      </c>
      <c r="N22" s="75">
        <v>114.29</v>
      </c>
      <c r="O22" s="21"/>
      <c r="P22" s="21"/>
      <c r="Q22" s="21"/>
      <c r="R22" s="21"/>
    </row>
    <row r="23" spans="1:18" ht="18.75" customHeight="1">
      <c r="A23" s="20">
        <v>9</v>
      </c>
      <c r="B23" s="45" t="s">
        <v>50</v>
      </c>
      <c r="C23" s="20" t="s">
        <v>72</v>
      </c>
      <c r="D23" s="75">
        <v>7.54</v>
      </c>
      <c r="E23" s="52">
        <v>2.75</v>
      </c>
      <c r="F23" s="75">
        <v>4.12</v>
      </c>
      <c r="G23" s="75">
        <v>2.91</v>
      </c>
      <c r="H23" s="75">
        <v>4.24</v>
      </c>
      <c r="I23" s="75"/>
      <c r="J23" s="75">
        <v>3.13</v>
      </c>
      <c r="K23" s="75">
        <v>4.68</v>
      </c>
      <c r="L23" s="75"/>
      <c r="M23" s="75">
        <v>3.79</v>
      </c>
      <c r="N23" s="75">
        <v>5.32</v>
      </c>
      <c r="O23" s="21"/>
      <c r="P23" s="21"/>
      <c r="Q23" s="21"/>
      <c r="R23" s="21"/>
    </row>
    <row r="24" spans="1:18" ht="18.75" customHeight="1">
      <c r="A24" s="98" t="s">
        <v>155</v>
      </c>
      <c r="B24" s="99"/>
      <c r="C24" s="20"/>
      <c r="D24" s="75"/>
      <c r="E24" s="52"/>
      <c r="F24" s="75"/>
      <c r="G24" s="75"/>
      <c r="H24" s="75"/>
      <c r="I24" s="75"/>
      <c r="J24" s="75"/>
      <c r="K24" s="75"/>
      <c r="L24" s="75"/>
      <c r="M24" s="75"/>
      <c r="N24" s="75"/>
      <c r="O24" s="21"/>
      <c r="P24" s="21"/>
      <c r="Q24" s="21"/>
      <c r="R24" s="21"/>
    </row>
    <row r="25" spans="1:18" ht="16.5" customHeight="1">
      <c r="A25" s="83">
        <v>10</v>
      </c>
      <c r="B25" s="84" t="s">
        <v>83</v>
      </c>
      <c r="C25" s="20" t="s">
        <v>39</v>
      </c>
      <c r="D25" s="75">
        <v>11500</v>
      </c>
      <c r="E25" s="52">
        <v>11300</v>
      </c>
      <c r="F25" s="75">
        <v>11100</v>
      </c>
      <c r="G25" s="75">
        <v>10900</v>
      </c>
      <c r="H25" s="75">
        <v>10900</v>
      </c>
      <c r="I25" s="75"/>
      <c r="J25" s="75">
        <v>10900</v>
      </c>
      <c r="K25" s="75">
        <v>10900</v>
      </c>
      <c r="L25" s="75"/>
      <c r="M25" s="75">
        <v>10900</v>
      </c>
      <c r="N25" s="75">
        <v>10900</v>
      </c>
      <c r="O25" s="21"/>
      <c r="P25" s="21"/>
      <c r="Q25" s="21"/>
      <c r="R25" s="21"/>
    </row>
    <row r="26" spans="1:18" ht="19.5" customHeight="1">
      <c r="A26" s="83"/>
      <c r="B26" s="84"/>
      <c r="C26" s="20" t="s">
        <v>6</v>
      </c>
      <c r="D26" s="75">
        <v>95</v>
      </c>
      <c r="E26" s="76">
        <v>98.3</v>
      </c>
      <c r="F26" s="75">
        <v>98.2</v>
      </c>
      <c r="G26" s="75">
        <v>98.2</v>
      </c>
      <c r="H26" s="75">
        <v>98.2</v>
      </c>
      <c r="I26" s="75"/>
      <c r="J26" s="75">
        <v>100</v>
      </c>
      <c r="K26" s="75">
        <v>100</v>
      </c>
      <c r="L26" s="75"/>
      <c r="M26" s="75">
        <v>100</v>
      </c>
      <c r="N26" s="75">
        <v>100</v>
      </c>
      <c r="O26" s="21"/>
      <c r="P26" s="21"/>
      <c r="Q26" s="21"/>
      <c r="R26" s="21"/>
    </row>
    <row r="27" spans="1:18" ht="33" customHeight="1">
      <c r="A27" s="20">
        <v>11</v>
      </c>
      <c r="B27" s="45" t="s">
        <v>85</v>
      </c>
      <c r="C27" s="20" t="s">
        <v>39</v>
      </c>
      <c r="D27" s="79">
        <v>2090</v>
      </c>
      <c r="E27" s="79">
        <v>2043</v>
      </c>
      <c r="F27" s="79">
        <v>1900</v>
      </c>
      <c r="G27" s="79">
        <v>1900</v>
      </c>
      <c r="H27" s="79">
        <v>1900</v>
      </c>
      <c r="I27" s="79">
        <v>1900</v>
      </c>
      <c r="J27" s="79">
        <v>1900</v>
      </c>
      <c r="K27" s="79">
        <v>1900</v>
      </c>
      <c r="L27" s="79">
        <v>1900</v>
      </c>
      <c r="M27" s="79">
        <v>1900</v>
      </c>
      <c r="N27" s="79">
        <v>1900</v>
      </c>
      <c r="O27" s="21"/>
      <c r="P27" s="21"/>
      <c r="Q27" s="21"/>
      <c r="R27" s="21"/>
    </row>
    <row r="28" spans="1:18" ht="33.75" customHeight="1">
      <c r="A28" s="48">
        <v>12</v>
      </c>
      <c r="B28" s="49" t="s">
        <v>170</v>
      </c>
      <c r="C28" s="20" t="s">
        <v>39</v>
      </c>
      <c r="D28" s="79">
        <v>28</v>
      </c>
      <c r="E28" s="79">
        <v>9</v>
      </c>
      <c r="F28" s="79">
        <v>2</v>
      </c>
      <c r="G28" s="79">
        <v>0</v>
      </c>
      <c r="H28" s="79">
        <v>0</v>
      </c>
      <c r="I28" s="79"/>
      <c r="J28" s="79">
        <v>0</v>
      </c>
      <c r="K28" s="79">
        <v>0</v>
      </c>
      <c r="L28" s="79"/>
      <c r="M28" s="79">
        <v>0</v>
      </c>
      <c r="N28" s="79">
        <v>0</v>
      </c>
      <c r="O28" s="21"/>
      <c r="P28" s="21"/>
      <c r="Q28" s="21"/>
      <c r="R28" s="21"/>
    </row>
    <row r="29" spans="1:18" ht="21.75" customHeight="1">
      <c r="A29" s="20">
        <v>13</v>
      </c>
      <c r="B29" s="45" t="s">
        <v>106</v>
      </c>
      <c r="C29" s="20" t="s">
        <v>61</v>
      </c>
      <c r="D29" s="79">
        <v>22128</v>
      </c>
      <c r="E29" s="79">
        <v>22373.6</v>
      </c>
      <c r="F29" s="79">
        <v>22698</v>
      </c>
      <c r="G29" s="79">
        <v>22821</v>
      </c>
      <c r="H29" s="79">
        <v>22968.66</v>
      </c>
      <c r="I29" s="79"/>
      <c r="J29" s="79">
        <v>23197.14</v>
      </c>
      <c r="K29" s="79">
        <v>23444</v>
      </c>
      <c r="L29" s="79"/>
      <c r="M29" s="79">
        <v>23567.69</v>
      </c>
      <c r="N29" s="79">
        <v>23914.4</v>
      </c>
      <c r="O29" s="21"/>
      <c r="P29" s="21"/>
      <c r="Q29" s="21"/>
      <c r="R29" s="21"/>
    </row>
    <row r="30" spans="1:18" ht="33.75" customHeight="1">
      <c r="A30" s="20">
        <v>14</v>
      </c>
      <c r="B30" s="45" t="s">
        <v>63</v>
      </c>
      <c r="C30" s="20" t="s">
        <v>7</v>
      </c>
      <c r="D30" s="75">
        <v>90.9</v>
      </c>
      <c r="E30" s="75">
        <v>90.9</v>
      </c>
      <c r="F30" s="75">
        <v>91</v>
      </c>
      <c r="G30" s="75">
        <v>91.4</v>
      </c>
      <c r="H30" s="75">
        <v>91.3</v>
      </c>
      <c r="I30" s="75"/>
      <c r="J30" s="75">
        <v>91.5</v>
      </c>
      <c r="K30" s="75">
        <v>91.4</v>
      </c>
      <c r="L30" s="75"/>
      <c r="M30" s="75">
        <v>91.6</v>
      </c>
      <c r="N30" s="75">
        <v>91.6</v>
      </c>
      <c r="O30" s="21"/>
      <c r="P30" s="21"/>
      <c r="Q30" s="21"/>
      <c r="R30" s="21"/>
    </row>
    <row r="31" spans="1:18" ht="19.5" customHeight="1">
      <c r="A31" s="20">
        <v>15</v>
      </c>
      <c r="B31" s="45" t="s">
        <v>64</v>
      </c>
      <c r="C31" s="20" t="s">
        <v>65</v>
      </c>
      <c r="D31" s="79">
        <v>2204</v>
      </c>
      <c r="E31" s="162">
        <v>2242</v>
      </c>
      <c r="F31" s="79">
        <v>2235</v>
      </c>
      <c r="G31" s="79">
        <v>2139</v>
      </c>
      <c r="H31" s="79">
        <v>2179</v>
      </c>
      <c r="I31" s="79"/>
      <c r="J31" s="79">
        <v>2153</v>
      </c>
      <c r="K31" s="79">
        <v>2193</v>
      </c>
      <c r="L31" s="79"/>
      <c r="M31" s="79">
        <v>2153</v>
      </c>
      <c r="N31" s="79">
        <v>2193</v>
      </c>
      <c r="O31" s="21"/>
      <c r="P31" s="21"/>
      <c r="Q31" s="21"/>
      <c r="R31" s="21"/>
    </row>
    <row r="32" spans="1:18" ht="18" customHeight="1">
      <c r="A32" s="20">
        <v>16</v>
      </c>
      <c r="B32" s="45" t="s">
        <v>66</v>
      </c>
      <c r="C32" s="20" t="s">
        <v>39</v>
      </c>
      <c r="D32" s="79">
        <v>22818</v>
      </c>
      <c r="E32" s="162">
        <v>26384</v>
      </c>
      <c r="F32" s="79">
        <v>26306</v>
      </c>
      <c r="G32" s="79">
        <v>26351</v>
      </c>
      <c r="H32" s="79">
        <v>26351</v>
      </c>
      <c r="I32" s="79"/>
      <c r="J32" s="79">
        <v>26407</v>
      </c>
      <c r="K32" s="79">
        <v>26407</v>
      </c>
      <c r="L32" s="79"/>
      <c r="M32" s="79">
        <v>26459</v>
      </c>
      <c r="N32" s="79">
        <v>26459</v>
      </c>
      <c r="O32" s="21"/>
      <c r="P32" s="21"/>
      <c r="Q32" s="21"/>
      <c r="R32" s="21"/>
    </row>
    <row r="33" spans="1:18" ht="18" customHeight="1">
      <c r="A33" s="20">
        <v>17</v>
      </c>
      <c r="B33" s="45" t="s">
        <v>171</v>
      </c>
      <c r="C33" s="20" t="s">
        <v>39</v>
      </c>
      <c r="D33" s="75">
        <v>9212</v>
      </c>
      <c r="E33" s="52">
        <v>10547</v>
      </c>
      <c r="F33" s="75">
        <v>10463</v>
      </c>
      <c r="G33" s="75">
        <v>10205</v>
      </c>
      <c r="H33" s="75">
        <v>10308</v>
      </c>
      <c r="I33" s="75"/>
      <c r="J33" s="75">
        <v>10075</v>
      </c>
      <c r="K33" s="75">
        <v>10177</v>
      </c>
      <c r="L33" s="75"/>
      <c r="M33" s="75">
        <v>9919</v>
      </c>
      <c r="N33" s="75">
        <v>10019</v>
      </c>
      <c r="O33" s="21"/>
      <c r="P33" s="21"/>
      <c r="Q33" s="21"/>
      <c r="R33" s="21"/>
    </row>
    <row r="34" spans="1:18" ht="51.75" customHeight="1">
      <c r="A34" s="20">
        <v>18</v>
      </c>
      <c r="B34" s="45" t="s">
        <v>67</v>
      </c>
      <c r="C34" s="20" t="s">
        <v>7</v>
      </c>
      <c r="D34" s="75">
        <v>97.1</v>
      </c>
      <c r="E34" s="75">
        <v>84.8</v>
      </c>
      <c r="F34" s="75">
        <v>86.3</v>
      </c>
      <c r="G34" s="75">
        <v>86.6</v>
      </c>
      <c r="H34" s="75">
        <v>87.2</v>
      </c>
      <c r="I34" s="75"/>
      <c r="J34" s="75">
        <v>87.8</v>
      </c>
      <c r="K34" s="75">
        <v>88.8</v>
      </c>
      <c r="L34" s="75"/>
      <c r="M34" s="75">
        <v>89.1</v>
      </c>
      <c r="N34" s="75">
        <v>90.4</v>
      </c>
      <c r="O34" s="21"/>
      <c r="P34" s="21"/>
      <c r="Q34" s="21"/>
      <c r="R34" s="21"/>
    </row>
    <row r="35" spans="1:18" ht="33" customHeight="1">
      <c r="A35" s="20">
        <v>19</v>
      </c>
      <c r="B35" s="45" t="s">
        <v>69</v>
      </c>
      <c r="C35" s="20" t="s">
        <v>39</v>
      </c>
      <c r="D35" s="75">
        <v>31864</v>
      </c>
      <c r="E35" s="75">
        <v>34223</v>
      </c>
      <c r="F35" s="75">
        <v>34242</v>
      </c>
      <c r="G35" s="75">
        <v>33860</v>
      </c>
      <c r="H35" s="75">
        <v>34202</v>
      </c>
      <c r="I35" s="75"/>
      <c r="J35" s="75">
        <v>33792</v>
      </c>
      <c r="K35" s="75">
        <v>34133</v>
      </c>
      <c r="L35" s="75"/>
      <c r="M35" s="75">
        <v>33780</v>
      </c>
      <c r="N35" s="75">
        <v>34121</v>
      </c>
      <c r="O35" s="21"/>
      <c r="P35" s="21"/>
      <c r="Q35" s="21"/>
      <c r="R35" s="21"/>
    </row>
    <row r="36" spans="1:18" ht="35.25" customHeight="1">
      <c r="A36" s="20">
        <v>20</v>
      </c>
      <c r="B36" s="45" t="s">
        <v>68</v>
      </c>
      <c r="C36" s="20" t="s">
        <v>39</v>
      </c>
      <c r="D36" s="75">
        <v>300</v>
      </c>
      <c r="E36" s="75">
        <v>205</v>
      </c>
      <c r="F36" s="75">
        <v>253</v>
      </c>
      <c r="G36" s="75">
        <v>253</v>
      </c>
      <c r="H36" s="75">
        <v>253</v>
      </c>
      <c r="I36" s="75"/>
      <c r="J36" s="75">
        <v>253</v>
      </c>
      <c r="K36" s="75">
        <v>253</v>
      </c>
      <c r="L36" s="75"/>
      <c r="M36" s="75">
        <v>253</v>
      </c>
      <c r="N36" s="75">
        <v>253</v>
      </c>
      <c r="O36" s="21"/>
      <c r="P36" s="21"/>
      <c r="Q36" s="21"/>
      <c r="R36" s="21"/>
    </row>
    <row r="37" spans="1:18" ht="45.75" customHeight="1">
      <c r="A37" s="20">
        <v>21</v>
      </c>
      <c r="B37" s="45" t="s">
        <v>70</v>
      </c>
      <c r="C37" s="20" t="s">
        <v>7</v>
      </c>
      <c r="D37" s="75">
        <v>1.42</v>
      </c>
      <c r="E37" s="75">
        <v>0.83</v>
      </c>
      <c r="F37" s="75">
        <v>1</v>
      </c>
      <c r="G37" s="75">
        <v>1.09</v>
      </c>
      <c r="H37" s="75">
        <v>1</v>
      </c>
      <c r="I37" s="75"/>
      <c r="J37" s="75">
        <v>1.09</v>
      </c>
      <c r="K37" s="75">
        <v>1</v>
      </c>
      <c r="L37" s="75"/>
      <c r="M37" s="75">
        <v>1.09</v>
      </c>
      <c r="N37" s="75">
        <v>1</v>
      </c>
      <c r="O37" s="21"/>
      <c r="P37" s="21"/>
      <c r="Q37" s="21"/>
      <c r="R37" s="21"/>
    </row>
    <row r="38" spans="1:18" ht="60">
      <c r="A38" s="23">
        <v>22</v>
      </c>
      <c r="B38" s="19" t="s">
        <v>90</v>
      </c>
      <c r="C38" s="23" t="s">
        <v>7</v>
      </c>
      <c r="D38" s="75">
        <v>11.8</v>
      </c>
      <c r="E38" s="75">
        <v>10.3</v>
      </c>
      <c r="F38" s="75">
        <v>10.5</v>
      </c>
      <c r="G38" s="75">
        <v>10.2</v>
      </c>
      <c r="H38" s="75">
        <v>10.2</v>
      </c>
      <c r="I38" s="75"/>
      <c r="J38" s="75">
        <v>10.2</v>
      </c>
      <c r="K38" s="75">
        <v>10.2</v>
      </c>
      <c r="L38" s="75"/>
      <c r="M38" s="75">
        <v>10.2</v>
      </c>
      <c r="N38" s="75">
        <v>10.2</v>
      </c>
      <c r="O38" s="21"/>
      <c r="P38" s="21"/>
      <c r="Q38" s="21"/>
      <c r="R38" s="21"/>
    </row>
    <row r="39" spans="1:18" ht="36.75" customHeight="1">
      <c r="A39" s="98" t="s">
        <v>157</v>
      </c>
      <c r="B39" s="99"/>
      <c r="C39" s="20"/>
      <c r="D39" s="75"/>
      <c r="E39" s="52"/>
      <c r="F39" s="75"/>
      <c r="G39" s="75"/>
      <c r="H39" s="75"/>
      <c r="I39" s="75"/>
      <c r="J39" s="75"/>
      <c r="K39" s="75"/>
      <c r="L39" s="75"/>
      <c r="M39" s="75"/>
      <c r="N39" s="75"/>
      <c r="O39" s="21"/>
      <c r="P39" s="21"/>
      <c r="Q39" s="21"/>
      <c r="R39" s="21"/>
    </row>
    <row r="40" spans="1:18" ht="45.75" customHeight="1">
      <c r="A40" s="42">
        <v>23</v>
      </c>
      <c r="B40" s="45" t="s">
        <v>102</v>
      </c>
      <c r="C40" s="20" t="s">
        <v>103</v>
      </c>
      <c r="D40" s="75">
        <v>1078</v>
      </c>
      <c r="E40" s="75">
        <v>1096</v>
      </c>
      <c r="F40" s="75">
        <v>1102</v>
      </c>
      <c r="G40" s="75">
        <v>1092</v>
      </c>
      <c r="H40" s="75">
        <v>1105</v>
      </c>
      <c r="I40" s="75"/>
      <c r="J40" s="75">
        <v>1093</v>
      </c>
      <c r="K40" s="75">
        <v>1108</v>
      </c>
      <c r="L40" s="75"/>
      <c r="M40" s="75">
        <v>1094</v>
      </c>
      <c r="N40" s="75">
        <v>1111</v>
      </c>
      <c r="O40" s="21"/>
      <c r="P40" s="21"/>
      <c r="Q40" s="21"/>
      <c r="R40" s="21"/>
    </row>
    <row r="41" spans="1:18" ht="28.5" customHeight="1">
      <c r="A41" s="42">
        <v>24</v>
      </c>
      <c r="B41" s="45" t="s">
        <v>169</v>
      </c>
      <c r="C41" s="20" t="s">
        <v>103</v>
      </c>
      <c r="D41" s="75">
        <v>783</v>
      </c>
      <c r="E41" s="52">
        <v>796</v>
      </c>
      <c r="F41" s="75">
        <v>800</v>
      </c>
      <c r="G41" s="75">
        <v>790</v>
      </c>
      <c r="H41" s="75">
        <v>800</v>
      </c>
      <c r="I41" s="75"/>
      <c r="J41" s="75">
        <v>790</v>
      </c>
      <c r="K41" s="75">
        <v>800</v>
      </c>
      <c r="L41" s="75"/>
      <c r="M41" s="75">
        <v>790</v>
      </c>
      <c r="N41" s="75">
        <v>800</v>
      </c>
      <c r="O41" s="21"/>
      <c r="P41" s="21"/>
      <c r="Q41" s="21"/>
      <c r="R41" s="21"/>
    </row>
    <row r="42" spans="1:18" ht="45">
      <c r="A42" s="43">
        <v>25</v>
      </c>
      <c r="B42" s="45" t="s">
        <v>104</v>
      </c>
      <c r="C42" s="20" t="s">
        <v>39</v>
      </c>
      <c r="D42" s="75">
        <v>1912</v>
      </c>
      <c r="E42" s="75">
        <v>1926</v>
      </c>
      <c r="F42" s="75">
        <v>1969</v>
      </c>
      <c r="G42" s="75">
        <v>1900</v>
      </c>
      <c r="H42" s="75">
        <v>1900</v>
      </c>
      <c r="I42" s="75"/>
      <c r="J42" s="75">
        <v>1900</v>
      </c>
      <c r="K42" s="75">
        <v>1900</v>
      </c>
      <c r="L42" s="75"/>
      <c r="M42" s="75">
        <v>1900</v>
      </c>
      <c r="N42" s="75">
        <v>1900</v>
      </c>
      <c r="O42" s="21"/>
      <c r="P42" s="21"/>
      <c r="Q42" s="21"/>
      <c r="R42" s="21"/>
    </row>
    <row r="43" spans="1:18" ht="20.25" customHeight="1">
      <c r="A43" s="100">
        <v>26</v>
      </c>
      <c r="B43" s="102" t="s">
        <v>141</v>
      </c>
      <c r="C43" s="50" t="s">
        <v>52</v>
      </c>
      <c r="D43" s="75">
        <v>7285</v>
      </c>
      <c r="E43" s="52">
        <v>7467</v>
      </c>
      <c r="F43" s="75">
        <v>7713</v>
      </c>
      <c r="G43" s="75">
        <v>7870</v>
      </c>
      <c r="H43" s="75">
        <v>8020</v>
      </c>
      <c r="I43" s="75"/>
      <c r="J43" s="75">
        <v>8000</v>
      </c>
      <c r="K43" s="75">
        <v>8280</v>
      </c>
      <c r="L43" s="75"/>
      <c r="M43" s="75">
        <v>8115</v>
      </c>
      <c r="N43" s="75">
        <v>8520</v>
      </c>
      <c r="O43" s="21"/>
      <c r="P43" s="21"/>
      <c r="Q43" s="21"/>
      <c r="R43" s="21"/>
    </row>
    <row r="44" spans="1:18" ht="28.5" customHeight="1">
      <c r="A44" s="101"/>
      <c r="B44" s="102"/>
      <c r="C44" s="20" t="s">
        <v>6</v>
      </c>
      <c r="D44" s="75">
        <v>113.2</v>
      </c>
      <c r="E44" s="52">
        <v>155.7</v>
      </c>
      <c r="F44" s="75">
        <v>119.8</v>
      </c>
      <c r="G44" s="75">
        <v>102</v>
      </c>
      <c r="H44" s="75">
        <v>104</v>
      </c>
      <c r="I44" s="75"/>
      <c r="J44" s="75">
        <v>101.7</v>
      </c>
      <c r="K44" s="75">
        <v>103.2</v>
      </c>
      <c r="L44" s="75"/>
      <c r="M44" s="75">
        <v>101.4</v>
      </c>
      <c r="N44" s="75">
        <v>102.9</v>
      </c>
      <c r="O44" s="21"/>
      <c r="P44" s="21"/>
      <c r="Q44" s="21"/>
      <c r="R44" s="21"/>
    </row>
    <row r="45" spans="1:18" ht="21.75" customHeight="1">
      <c r="A45" s="87" t="s">
        <v>158</v>
      </c>
      <c r="B45" s="88"/>
      <c r="C45" s="20"/>
      <c r="D45" s="75"/>
      <c r="E45" s="52"/>
      <c r="F45" s="75"/>
      <c r="G45" s="75"/>
      <c r="H45" s="75"/>
      <c r="I45" s="75"/>
      <c r="J45" s="75"/>
      <c r="K45" s="75"/>
      <c r="L45" s="75"/>
      <c r="M45" s="75"/>
      <c r="N45" s="75"/>
      <c r="O45" s="21"/>
      <c r="P45" s="21"/>
      <c r="Q45" s="71"/>
      <c r="R45" s="71"/>
    </row>
    <row r="46" spans="1:18" ht="21" customHeight="1">
      <c r="A46" s="20">
        <v>27</v>
      </c>
      <c r="B46" s="45" t="s">
        <v>51</v>
      </c>
      <c r="C46" s="20" t="s">
        <v>52</v>
      </c>
      <c r="D46" s="75">
        <v>8309044</v>
      </c>
      <c r="E46" s="75">
        <v>9086333</v>
      </c>
      <c r="F46" s="75">
        <v>9767666.67</v>
      </c>
      <c r="G46" s="75">
        <v>10363833.33</v>
      </c>
      <c r="H46" s="75">
        <v>10550833.33</v>
      </c>
      <c r="I46" s="75"/>
      <c r="J46" s="75">
        <v>11076333.33</v>
      </c>
      <c r="K46" s="75">
        <v>11479166.67</v>
      </c>
      <c r="L46" s="75"/>
      <c r="M46" s="75">
        <v>11891500</v>
      </c>
      <c r="N46" s="75">
        <v>12545333.33</v>
      </c>
      <c r="O46" s="21"/>
      <c r="P46" s="21"/>
      <c r="Q46" s="71"/>
      <c r="R46" s="71"/>
    </row>
    <row r="47" spans="1:18" ht="21.75" customHeight="1">
      <c r="A47" s="20">
        <v>28</v>
      </c>
      <c r="B47" s="45" t="s">
        <v>55</v>
      </c>
      <c r="C47" s="20" t="s">
        <v>21</v>
      </c>
      <c r="D47" s="75">
        <v>16684.83</v>
      </c>
      <c r="E47" s="75">
        <v>16939.47</v>
      </c>
      <c r="F47" s="75">
        <v>18209.67</v>
      </c>
      <c r="G47" s="75">
        <v>19321.09</v>
      </c>
      <c r="H47" s="75">
        <v>19625.81</v>
      </c>
      <c r="I47" s="75"/>
      <c r="J47" s="75">
        <v>20649.39</v>
      </c>
      <c r="K47" s="75">
        <v>21305.06</v>
      </c>
      <c r="L47" s="75"/>
      <c r="M47" s="75">
        <v>22119.61</v>
      </c>
      <c r="N47" s="75">
        <v>23180.59</v>
      </c>
      <c r="O47" s="21"/>
      <c r="P47" s="21"/>
      <c r="Q47" s="71"/>
      <c r="R47" s="71"/>
    </row>
    <row r="48" spans="1:18" ht="21.75" customHeight="1">
      <c r="A48" s="20">
        <v>29</v>
      </c>
      <c r="B48" s="45" t="s">
        <v>188</v>
      </c>
      <c r="C48" s="20" t="s">
        <v>28</v>
      </c>
      <c r="D48" s="75">
        <v>4869.1</v>
      </c>
      <c r="E48" s="75">
        <v>5451.8</v>
      </c>
      <c r="F48" s="75">
        <v>5860.6</v>
      </c>
      <c r="G48" s="75">
        <v>6218.3</v>
      </c>
      <c r="H48" s="75">
        <v>6330.5</v>
      </c>
      <c r="I48" s="75"/>
      <c r="J48" s="75">
        <v>6645.8</v>
      </c>
      <c r="K48" s="75">
        <v>6887.5</v>
      </c>
      <c r="L48" s="75"/>
      <c r="M48" s="75">
        <v>7134.9</v>
      </c>
      <c r="N48" s="75">
        <v>7527.2</v>
      </c>
      <c r="O48" s="21"/>
      <c r="P48" s="21"/>
      <c r="Q48" s="71"/>
      <c r="R48" s="71"/>
    </row>
    <row r="49" spans="1:18" ht="18.75" customHeight="1">
      <c r="A49" s="83">
        <v>30</v>
      </c>
      <c r="B49" s="84" t="s">
        <v>84</v>
      </c>
      <c r="C49" s="20" t="s">
        <v>28</v>
      </c>
      <c r="D49" s="75">
        <v>4677.4</v>
      </c>
      <c r="E49" s="75">
        <v>5220</v>
      </c>
      <c r="F49" s="75">
        <v>5613.7</v>
      </c>
      <c r="G49" s="75">
        <v>5967.4</v>
      </c>
      <c r="H49" s="75">
        <v>6079.6</v>
      </c>
      <c r="I49" s="75"/>
      <c r="J49" s="75">
        <v>6385.1</v>
      </c>
      <c r="K49" s="75">
        <v>6626.8</v>
      </c>
      <c r="L49" s="75"/>
      <c r="M49" s="75">
        <v>6864</v>
      </c>
      <c r="N49" s="75">
        <v>7256.3</v>
      </c>
      <c r="O49" s="21"/>
      <c r="P49" s="21"/>
      <c r="Q49" s="71"/>
      <c r="R49" s="71"/>
    </row>
    <row r="50" spans="1:18" ht="18" customHeight="1">
      <c r="A50" s="83"/>
      <c r="B50" s="84"/>
      <c r="C50" s="20" t="s">
        <v>6</v>
      </c>
      <c r="D50" s="75">
        <v>108.1</v>
      </c>
      <c r="E50" s="75">
        <v>111.6</v>
      </c>
      <c r="F50" s="75">
        <v>107.5</v>
      </c>
      <c r="G50" s="75">
        <v>106.3</v>
      </c>
      <c r="H50" s="75">
        <v>108.3</v>
      </c>
      <c r="I50" s="75"/>
      <c r="J50" s="75">
        <v>107</v>
      </c>
      <c r="K50" s="75">
        <v>109</v>
      </c>
      <c r="L50" s="75"/>
      <c r="M50" s="75">
        <v>107.5</v>
      </c>
      <c r="N50" s="75">
        <v>109.5</v>
      </c>
      <c r="O50" s="21"/>
      <c r="P50" s="21"/>
      <c r="Q50" s="71"/>
      <c r="R50" s="71"/>
    </row>
    <row r="51" spans="1:18" ht="36" customHeight="1">
      <c r="A51" s="20">
        <v>31</v>
      </c>
      <c r="B51" s="45" t="s">
        <v>82</v>
      </c>
      <c r="C51" s="20" t="s">
        <v>59</v>
      </c>
      <c r="D51" s="75">
        <v>11.36</v>
      </c>
      <c r="E51" s="75">
        <v>10.01</v>
      </c>
      <c r="F51" s="75">
        <v>10.3</v>
      </c>
      <c r="G51" s="75">
        <v>9.97</v>
      </c>
      <c r="H51" s="75">
        <v>9.95</v>
      </c>
      <c r="I51" s="75"/>
      <c r="J51" s="75">
        <v>9.99</v>
      </c>
      <c r="K51" s="75">
        <v>9.96</v>
      </c>
      <c r="L51" s="75"/>
      <c r="M51" s="75">
        <v>9.98</v>
      </c>
      <c r="N51" s="75">
        <v>9.92</v>
      </c>
      <c r="O51" s="21"/>
      <c r="P51" s="21"/>
      <c r="Q51" s="71"/>
      <c r="R51" s="71"/>
    </row>
    <row r="52" spans="1:18" ht="23.25" customHeight="1">
      <c r="A52" s="83">
        <v>32</v>
      </c>
      <c r="B52" s="84" t="s">
        <v>168</v>
      </c>
      <c r="C52" s="20" t="s">
        <v>13</v>
      </c>
      <c r="D52" s="75">
        <v>30490</v>
      </c>
      <c r="E52" s="75">
        <v>33500</v>
      </c>
      <c r="F52" s="75">
        <v>36806.45</v>
      </c>
      <c r="G52" s="75">
        <v>39714.16</v>
      </c>
      <c r="H52" s="75">
        <v>40450.29</v>
      </c>
      <c r="I52" s="75"/>
      <c r="J52" s="75">
        <v>42494.15</v>
      </c>
      <c r="K52" s="75">
        <v>44090.81</v>
      </c>
      <c r="L52" s="75"/>
      <c r="M52" s="75">
        <v>45298.76</v>
      </c>
      <c r="N52" s="75">
        <v>47882.62</v>
      </c>
      <c r="O52" s="21"/>
      <c r="P52" s="21"/>
      <c r="Q52" s="71"/>
      <c r="R52" s="71"/>
    </row>
    <row r="53" spans="1:18" ht="20.25" customHeight="1">
      <c r="A53" s="83"/>
      <c r="B53" s="84"/>
      <c r="C53" s="20" t="s">
        <v>6</v>
      </c>
      <c r="D53" s="75">
        <v>105.94</v>
      </c>
      <c r="E53" s="75">
        <v>109.87</v>
      </c>
      <c r="F53" s="75">
        <v>109.87</v>
      </c>
      <c r="G53" s="75">
        <v>107.9</v>
      </c>
      <c r="H53" s="75">
        <v>109.9</v>
      </c>
      <c r="I53" s="75"/>
      <c r="J53" s="75">
        <v>107</v>
      </c>
      <c r="K53" s="75">
        <v>109</v>
      </c>
      <c r="L53" s="75"/>
      <c r="M53" s="75">
        <v>106.6</v>
      </c>
      <c r="N53" s="75">
        <v>108.6</v>
      </c>
      <c r="O53" s="21"/>
      <c r="P53" s="21"/>
      <c r="Q53" s="71"/>
      <c r="R53" s="71"/>
    </row>
    <row r="54" spans="1:18" ht="17.25" customHeight="1">
      <c r="A54" s="85" t="s">
        <v>92</v>
      </c>
      <c r="B54" s="86"/>
      <c r="C54" s="20"/>
      <c r="D54" s="75"/>
      <c r="E54" s="52"/>
      <c r="F54" s="75"/>
      <c r="G54" s="75"/>
      <c r="H54" s="75"/>
      <c r="I54" s="75"/>
      <c r="J54" s="75"/>
      <c r="K54" s="75"/>
      <c r="L54" s="75"/>
      <c r="M54" s="75"/>
      <c r="N54" s="75"/>
      <c r="O54" s="21"/>
      <c r="P54" s="21"/>
      <c r="Q54" s="21"/>
      <c r="R54" s="21"/>
    </row>
    <row r="55" spans="1:18" ht="18.75" customHeight="1">
      <c r="A55" s="83">
        <v>33</v>
      </c>
      <c r="B55" s="84" t="s">
        <v>142</v>
      </c>
      <c r="C55" s="20" t="s">
        <v>28</v>
      </c>
      <c r="D55" s="75">
        <v>4143.88</v>
      </c>
      <c r="E55" s="52">
        <v>4747.07</v>
      </c>
      <c r="F55" s="75">
        <v>5279.75</v>
      </c>
      <c r="G55" s="75">
        <v>5755</v>
      </c>
      <c r="H55" s="75">
        <v>5861</v>
      </c>
      <c r="I55" s="75"/>
      <c r="J55" s="75">
        <v>6275</v>
      </c>
      <c r="K55" s="75">
        <v>6510</v>
      </c>
      <c r="L55" s="75"/>
      <c r="M55" s="75">
        <v>6850</v>
      </c>
      <c r="N55" s="75">
        <v>7230</v>
      </c>
      <c r="O55" s="21"/>
      <c r="P55" s="21"/>
      <c r="Q55" s="21"/>
      <c r="R55" s="21"/>
    </row>
    <row r="56" spans="1:18" ht="30.75" customHeight="1">
      <c r="A56" s="83"/>
      <c r="B56" s="84"/>
      <c r="C56" s="52" t="s">
        <v>23</v>
      </c>
      <c r="D56" s="75">
        <v>108.93</v>
      </c>
      <c r="E56" s="75">
        <v>99.27</v>
      </c>
      <c r="F56" s="75">
        <v>106.74</v>
      </c>
      <c r="G56" s="75">
        <v>103.32</v>
      </c>
      <c r="H56" s="75">
        <v>105.22</v>
      </c>
      <c r="I56" s="75"/>
      <c r="J56" s="75">
        <v>104.54</v>
      </c>
      <c r="K56" s="75">
        <v>106.49</v>
      </c>
      <c r="L56" s="75"/>
      <c r="M56" s="75">
        <v>104.66</v>
      </c>
      <c r="N56" s="75">
        <v>106.48</v>
      </c>
      <c r="O56" s="21"/>
      <c r="P56" s="21"/>
      <c r="Q56" s="21"/>
      <c r="R56" s="21"/>
    </row>
    <row r="57" spans="1:18" ht="18.75" customHeight="1">
      <c r="A57" s="20">
        <v>34</v>
      </c>
      <c r="B57" s="45" t="s">
        <v>11</v>
      </c>
      <c r="C57" s="20" t="s">
        <v>7</v>
      </c>
      <c r="D57" s="75">
        <v>108.4</v>
      </c>
      <c r="E57" s="52">
        <v>111.9</v>
      </c>
      <c r="F57" s="75">
        <v>105.3</v>
      </c>
      <c r="G57" s="75">
        <v>104</v>
      </c>
      <c r="H57" s="75">
        <v>104</v>
      </c>
      <c r="I57" s="75"/>
      <c r="J57" s="75">
        <v>104</v>
      </c>
      <c r="K57" s="75">
        <v>104</v>
      </c>
      <c r="L57" s="75"/>
      <c r="M57" s="75">
        <v>104</v>
      </c>
      <c r="N57" s="75">
        <v>104</v>
      </c>
      <c r="O57" s="21"/>
      <c r="P57" s="21"/>
      <c r="Q57" s="21"/>
      <c r="R57" s="21"/>
    </row>
    <row r="58" spans="1:18" ht="18.75" customHeight="1">
      <c r="A58" s="83">
        <v>35</v>
      </c>
      <c r="B58" s="84" t="s">
        <v>167</v>
      </c>
      <c r="C58" s="20" t="s">
        <v>28</v>
      </c>
      <c r="D58" s="75">
        <v>169.67</v>
      </c>
      <c r="E58" s="52">
        <v>224.03</v>
      </c>
      <c r="F58" s="75">
        <v>200.5</v>
      </c>
      <c r="G58" s="75">
        <v>195</v>
      </c>
      <c r="H58" s="75">
        <v>198</v>
      </c>
      <c r="I58" s="75"/>
      <c r="J58" s="75">
        <v>195</v>
      </c>
      <c r="K58" s="75">
        <v>199</v>
      </c>
      <c r="L58" s="75"/>
      <c r="M58" s="75">
        <v>195</v>
      </c>
      <c r="N58" s="75">
        <v>199</v>
      </c>
      <c r="O58" s="21"/>
      <c r="P58" s="21"/>
      <c r="Q58" s="21"/>
      <c r="R58" s="21"/>
    </row>
    <row r="59" spans="1:18" ht="30.75" customHeight="1">
      <c r="A59" s="83"/>
      <c r="B59" s="84"/>
      <c r="C59" s="52" t="s">
        <v>41</v>
      </c>
      <c r="D59" s="75">
        <v>87.6</v>
      </c>
      <c r="E59" s="52">
        <v>118</v>
      </c>
      <c r="F59" s="75">
        <v>84.99</v>
      </c>
      <c r="G59" s="75">
        <v>93.52</v>
      </c>
      <c r="H59" s="75">
        <v>94.96</v>
      </c>
      <c r="I59" s="75"/>
      <c r="J59" s="75">
        <v>96.15</v>
      </c>
      <c r="K59" s="75">
        <v>96.64</v>
      </c>
      <c r="L59" s="75"/>
      <c r="M59" s="75">
        <v>96.15</v>
      </c>
      <c r="N59" s="75">
        <v>96.15</v>
      </c>
      <c r="O59" s="21"/>
      <c r="P59" s="21"/>
      <c r="Q59" s="21"/>
      <c r="R59" s="21"/>
    </row>
    <row r="60" spans="1:18" ht="17.25" customHeight="1">
      <c r="A60" s="85" t="s">
        <v>93</v>
      </c>
      <c r="B60" s="86"/>
      <c r="C60" s="20"/>
      <c r="D60" s="75"/>
      <c r="E60" s="52"/>
      <c r="F60" s="75"/>
      <c r="G60" s="75"/>
      <c r="H60" s="75"/>
      <c r="I60" s="75"/>
      <c r="J60" s="75"/>
      <c r="K60" s="75"/>
      <c r="L60" s="75"/>
      <c r="M60" s="75"/>
      <c r="N60" s="75"/>
      <c r="O60" s="21"/>
      <c r="P60" s="21"/>
      <c r="Q60" s="21"/>
      <c r="R60" s="21"/>
    </row>
    <row r="61" spans="1:18" ht="78" customHeight="1">
      <c r="A61" s="125">
        <v>36</v>
      </c>
      <c r="B61" s="121" t="s">
        <v>189</v>
      </c>
      <c r="C61" s="20" t="s">
        <v>28</v>
      </c>
      <c r="D61" s="75">
        <v>18587.1</v>
      </c>
      <c r="E61" s="75">
        <v>22487.01</v>
      </c>
      <c r="F61" s="75">
        <v>23290.3</v>
      </c>
      <c r="G61" s="75">
        <v>23802.7</v>
      </c>
      <c r="H61" s="75">
        <v>24175.3</v>
      </c>
      <c r="I61" s="75"/>
      <c r="J61" s="75">
        <v>24826.2</v>
      </c>
      <c r="K61" s="75">
        <v>25359.9</v>
      </c>
      <c r="L61" s="75"/>
      <c r="M61" s="75">
        <v>25918.6</v>
      </c>
      <c r="N61" s="75">
        <v>26805.4</v>
      </c>
      <c r="O61" s="21"/>
      <c r="P61" s="21"/>
      <c r="Q61" s="21"/>
      <c r="R61" s="21"/>
    </row>
    <row r="62" spans="1:18" ht="29.25" customHeight="1">
      <c r="A62" s="126"/>
      <c r="B62" s="122"/>
      <c r="C62" s="19" t="s">
        <v>6</v>
      </c>
      <c r="D62" s="75">
        <v>134.6</v>
      </c>
      <c r="E62" s="75">
        <v>121</v>
      </c>
      <c r="F62" s="75">
        <v>103.6</v>
      </c>
      <c r="G62" s="75">
        <v>102.2</v>
      </c>
      <c r="H62" s="75">
        <v>103.8</v>
      </c>
      <c r="I62" s="75"/>
      <c r="J62" s="75">
        <v>104.3</v>
      </c>
      <c r="K62" s="75">
        <v>104.9</v>
      </c>
      <c r="L62" s="75"/>
      <c r="M62" s="75">
        <v>104.4</v>
      </c>
      <c r="N62" s="75">
        <v>105.7</v>
      </c>
      <c r="O62" s="21"/>
      <c r="P62" s="21"/>
      <c r="Q62" s="21"/>
      <c r="R62" s="21"/>
    </row>
    <row r="63" spans="1:18" ht="51.75" customHeight="1">
      <c r="A63" s="127"/>
      <c r="B63" s="123"/>
      <c r="C63" s="19" t="s">
        <v>41</v>
      </c>
      <c r="D63" s="75">
        <v>107.8</v>
      </c>
      <c r="E63" s="75">
        <v>113.2</v>
      </c>
      <c r="F63" s="75">
        <v>103</v>
      </c>
      <c r="G63" s="75">
        <v>97.4</v>
      </c>
      <c r="H63" s="75">
        <v>99</v>
      </c>
      <c r="I63" s="75"/>
      <c r="J63" s="75">
        <v>100.3</v>
      </c>
      <c r="K63" s="75">
        <v>100.9</v>
      </c>
      <c r="L63" s="75"/>
      <c r="M63" s="75">
        <v>100.5</v>
      </c>
      <c r="N63" s="75">
        <v>101.7</v>
      </c>
      <c r="O63" s="21"/>
      <c r="P63" s="21"/>
      <c r="Q63" s="21"/>
      <c r="R63" s="21"/>
    </row>
    <row r="64" spans="1:18" ht="24" customHeight="1">
      <c r="A64" s="80">
        <v>37</v>
      </c>
      <c r="B64" s="84" t="s">
        <v>156</v>
      </c>
      <c r="C64" s="20" t="s">
        <v>28</v>
      </c>
      <c r="D64" s="75">
        <v>15052.2</v>
      </c>
      <c r="E64" s="75">
        <v>18580.4</v>
      </c>
      <c r="F64" s="75">
        <v>18841.85</v>
      </c>
      <c r="G64" s="75">
        <v>19256.4</v>
      </c>
      <c r="H64" s="75">
        <v>19557.8</v>
      </c>
      <c r="I64" s="75"/>
      <c r="J64" s="75">
        <v>20084.4</v>
      </c>
      <c r="K64" s="75">
        <v>20516.2</v>
      </c>
      <c r="L64" s="75"/>
      <c r="M64" s="75">
        <v>20968.1</v>
      </c>
      <c r="N64" s="75">
        <v>21685.6</v>
      </c>
      <c r="O64" s="21"/>
      <c r="P64" s="21"/>
      <c r="Q64" s="21"/>
      <c r="R64" s="21"/>
    </row>
    <row r="65" spans="1:18" ht="30.75" customHeight="1">
      <c r="A65" s="81"/>
      <c r="B65" s="84"/>
      <c r="C65" s="20" t="s">
        <v>6</v>
      </c>
      <c r="D65" s="75">
        <v>88.32</v>
      </c>
      <c r="E65" s="75">
        <v>110.1</v>
      </c>
      <c r="F65" s="75">
        <v>125.18</v>
      </c>
      <c r="G65" s="75">
        <v>102.2</v>
      </c>
      <c r="H65" s="75">
        <v>103.8</v>
      </c>
      <c r="I65" s="75"/>
      <c r="J65" s="75">
        <v>104.3</v>
      </c>
      <c r="K65" s="75">
        <v>104.9</v>
      </c>
      <c r="L65" s="75"/>
      <c r="M65" s="75">
        <v>104.4</v>
      </c>
      <c r="N65" s="75">
        <v>105.7</v>
      </c>
      <c r="O65" s="21"/>
      <c r="P65" s="21"/>
      <c r="Q65" s="21"/>
      <c r="R65" s="21"/>
    </row>
    <row r="66" spans="1:18" ht="20.25" customHeight="1">
      <c r="A66" s="81"/>
      <c r="B66" s="26" t="s">
        <v>53</v>
      </c>
      <c r="C66" s="20"/>
      <c r="D66" s="75"/>
      <c r="E66" s="52"/>
      <c r="F66" s="75"/>
      <c r="G66" s="75"/>
      <c r="H66" s="75"/>
      <c r="I66" s="75"/>
      <c r="J66" s="75"/>
      <c r="K66" s="75"/>
      <c r="L66" s="75"/>
      <c r="M66" s="75"/>
      <c r="N66" s="75"/>
      <c r="O66" s="21"/>
      <c r="P66" s="21"/>
      <c r="Q66" s="21"/>
      <c r="R66" s="21"/>
    </row>
    <row r="67" spans="1:18" ht="20.25" customHeight="1">
      <c r="A67" s="81"/>
      <c r="B67" s="84" t="s">
        <v>26</v>
      </c>
      <c r="C67" s="20" t="s">
        <v>28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/>
      <c r="J67" s="75">
        <v>0</v>
      </c>
      <c r="K67" s="75">
        <v>0</v>
      </c>
      <c r="L67" s="75"/>
      <c r="M67" s="75">
        <v>0</v>
      </c>
      <c r="N67" s="75">
        <v>0</v>
      </c>
      <c r="O67" s="21"/>
      <c r="P67" s="21"/>
      <c r="Q67" s="21"/>
      <c r="R67" s="21"/>
    </row>
    <row r="68" spans="1:18" ht="20.25" customHeight="1">
      <c r="A68" s="81"/>
      <c r="B68" s="84"/>
      <c r="C68" s="20" t="s">
        <v>6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/>
      <c r="J68" s="75">
        <v>0</v>
      </c>
      <c r="K68" s="75">
        <v>0</v>
      </c>
      <c r="L68" s="75"/>
      <c r="M68" s="75">
        <v>0</v>
      </c>
      <c r="N68" s="75">
        <v>0</v>
      </c>
      <c r="O68" s="21"/>
      <c r="P68" s="21"/>
      <c r="Q68" s="21"/>
      <c r="R68" s="21"/>
    </row>
    <row r="69" spans="1:18" ht="20.25" customHeight="1">
      <c r="A69" s="81"/>
      <c r="B69" s="92" t="s">
        <v>27</v>
      </c>
      <c r="C69" s="20" t="s">
        <v>28</v>
      </c>
      <c r="D69" s="75">
        <v>14340.4</v>
      </c>
      <c r="E69" s="75">
        <v>17842.5</v>
      </c>
      <c r="F69" s="75">
        <v>17933.5</v>
      </c>
      <c r="G69" s="75">
        <v>18328.1</v>
      </c>
      <c r="H69" s="75">
        <v>18615</v>
      </c>
      <c r="I69" s="75"/>
      <c r="J69" s="75">
        <v>19116.2</v>
      </c>
      <c r="K69" s="75">
        <v>19527.1</v>
      </c>
      <c r="L69" s="75"/>
      <c r="M69" s="75">
        <v>19957.3</v>
      </c>
      <c r="N69" s="75">
        <v>20640.2</v>
      </c>
      <c r="O69" s="21"/>
      <c r="P69" s="21"/>
      <c r="Q69" s="21"/>
      <c r="R69" s="21"/>
    </row>
    <row r="70" spans="1:18" ht="20.25" customHeight="1">
      <c r="A70" s="81"/>
      <c r="B70" s="124"/>
      <c r="C70" s="20" t="s">
        <v>6</v>
      </c>
      <c r="D70" s="75">
        <v>139.58087970488324</v>
      </c>
      <c r="E70" s="75">
        <v>124.42</v>
      </c>
      <c r="F70" s="75">
        <v>100.5</v>
      </c>
      <c r="G70" s="75">
        <v>102.2</v>
      </c>
      <c r="H70" s="75">
        <v>103.8</v>
      </c>
      <c r="I70" s="75"/>
      <c r="J70" s="75">
        <v>104.3</v>
      </c>
      <c r="K70" s="75">
        <v>104.9</v>
      </c>
      <c r="L70" s="75"/>
      <c r="M70" s="75">
        <v>104.4</v>
      </c>
      <c r="N70" s="75">
        <v>105.7</v>
      </c>
      <c r="O70" s="21"/>
      <c r="P70" s="21"/>
      <c r="Q70" s="21"/>
      <c r="R70" s="21"/>
    </row>
    <row r="71" spans="1:18" ht="18.75" customHeight="1">
      <c r="A71" s="81"/>
      <c r="B71" s="92" t="s">
        <v>96</v>
      </c>
      <c r="C71" s="20" t="s">
        <v>28</v>
      </c>
      <c r="D71" s="75">
        <v>450</v>
      </c>
      <c r="E71" s="75">
        <v>453.2</v>
      </c>
      <c r="F71" s="75">
        <v>582.3</v>
      </c>
      <c r="G71" s="75">
        <v>595.1</v>
      </c>
      <c r="H71" s="75">
        <v>604.4</v>
      </c>
      <c r="I71" s="75"/>
      <c r="J71" s="75">
        <v>620.7</v>
      </c>
      <c r="K71" s="75">
        <v>634</v>
      </c>
      <c r="L71" s="75"/>
      <c r="M71" s="75">
        <v>648</v>
      </c>
      <c r="N71" s="75">
        <v>670.1</v>
      </c>
      <c r="O71" s="21"/>
      <c r="P71" s="21"/>
      <c r="Q71" s="21"/>
      <c r="R71" s="21"/>
    </row>
    <row r="72" spans="1:18" ht="20.25" customHeight="1">
      <c r="A72" s="81"/>
      <c r="B72" s="124"/>
      <c r="C72" s="20" t="s">
        <v>6</v>
      </c>
      <c r="D72" s="75">
        <v>139.58</v>
      </c>
      <c r="E72" s="75">
        <v>100.7</v>
      </c>
      <c r="F72" s="75">
        <v>128.5</v>
      </c>
      <c r="G72" s="75">
        <v>102.2</v>
      </c>
      <c r="H72" s="75">
        <v>103.8</v>
      </c>
      <c r="I72" s="75"/>
      <c r="J72" s="75">
        <v>104.3</v>
      </c>
      <c r="K72" s="75">
        <v>104.9</v>
      </c>
      <c r="L72" s="75"/>
      <c r="M72" s="75">
        <v>104.4</v>
      </c>
      <c r="N72" s="75">
        <v>105.7</v>
      </c>
      <c r="O72" s="21"/>
      <c r="P72" s="21"/>
      <c r="Q72" s="21"/>
      <c r="R72" s="21"/>
    </row>
    <row r="73" spans="1:18" ht="20.25" customHeight="1">
      <c r="A73" s="90"/>
      <c r="B73" s="92" t="s">
        <v>97</v>
      </c>
      <c r="C73" s="20" t="s">
        <v>28</v>
      </c>
      <c r="D73" s="75">
        <v>261.8</v>
      </c>
      <c r="E73" s="75">
        <v>284.7</v>
      </c>
      <c r="F73" s="75">
        <v>326.1</v>
      </c>
      <c r="G73" s="75">
        <v>333.2</v>
      </c>
      <c r="H73" s="75">
        <v>338.5</v>
      </c>
      <c r="I73" s="75"/>
      <c r="J73" s="75">
        <v>347.6</v>
      </c>
      <c r="K73" s="75">
        <v>355</v>
      </c>
      <c r="L73" s="75"/>
      <c r="M73" s="75">
        <v>362.9</v>
      </c>
      <c r="N73" s="75">
        <v>375.3</v>
      </c>
      <c r="O73" s="21"/>
      <c r="P73" s="21"/>
      <c r="Q73" s="21"/>
      <c r="R73" s="21"/>
    </row>
    <row r="74" spans="1:18" ht="33.75" customHeight="1">
      <c r="A74" s="91"/>
      <c r="B74" s="124"/>
      <c r="C74" s="20" t="s">
        <v>6</v>
      </c>
      <c r="D74" s="75">
        <v>125.3</v>
      </c>
      <c r="E74" s="75">
        <v>108.75</v>
      </c>
      <c r="F74" s="75">
        <v>114.5</v>
      </c>
      <c r="G74" s="75">
        <v>102.2</v>
      </c>
      <c r="H74" s="75">
        <v>103.8</v>
      </c>
      <c r="I74" s="75"/>
      <c r="J74" s="75">
        <v>104.3</v>
      </c>
      <c r="K74" s="75">
        <v>104.9</v>
      </c>
      <c r="L74" s="75"/>
      <c r="M74" s="75">
        <v>104.4</v>
      </c>
      <c r="N74" s="75">
        <v>105.7</v>
      </c>
      <c r="O74" s="21"/>
      <c r="P74" s="21"/>
      <c r="Q74" s="21"/>
      <c r="R74" s="21"/>
    </row>
    <row r="75" spans="1:18" ht="16.5" customHeight="1">
      <c r="A75" s="83">
        <v>38</v>
      </c>
      <c r="B75" s="92" t="s">
        <v>8</v>
      </c>
      <c r="C75" s="20" t="s">
        <v>9</v>
      </c>
      <c r="D75" s="75">
        <v>24845</v>
      </c>
      <c r="E75" s="75">
        <v>29026</v>
      </c>
      <c r="F75" s="75">
        <v>23150</v>
      </c>
      <c r="G75" s="75">
        <v>24800</v>
      </c>
      <c r="H75" s="75">
        <v>24800</v>
      </c>
      <c r="I75" s="75"/>
      <c r="J75" s="75">
        <v>26200</v>
      </c>
      <c r="K75" s="75">
        <v>26200</v>
      </c>
      <c r="L75" s="75"/>
      <c r="M75" s="75">
        <v>26200</v>
      </c>
      <c r="N75" s="75">
        <v>26200</v>
      </c>
      <c r="O75" s="21"/>
      <c r="P75" s="21"/>
      <c r="Q75" s="21"/>
      <c r="R75" s="21"/>
    </row>
    <row r="76" spans="1:18" ht="16.5" customHeight="1">
      <c r="A76" s="83"/>
      <c r="B76" s="124"/>
      <c r="C76" s="20" t="s">
        <v>6</v>
      </c>
      <c r="D76" s="75">
        <v>91.1</v>
      </c>
      <c r="E76" s="75">
        <v>116.8</v>
      </c>
      <c r="F76" s="75">
        <f>F75/E75*100</f>
        <v>79.75608075518501</v>
      </c>
      <c r="G76" s="75">
        <f>G75/F75*100</f>
        <v>107.12742980561556</v>
      </c>
      <c r="H76" s="75">
        <f>H75/F75*100</f>
        <v>107.12742980561556</v>
      </c>
      <c r="I76" s="75"/>
      <c r="J76" s="75">
        <f>J75/G75*100</f>
        <v>105.64516129032258</v>
      </c>
      <c r="K76" s="75">
        <f>K75/H75*100</f>
        <v>105.64516129032258</v>
      </c>
      <c r="L76" s="75"/>
      <c r="M76" s="75">
        <f>M75/J75*100</f>
        <v>100</v>
      </c>
      <c r="N76" s="75">
        <f>N75/K75*100</f>
        <v>100</v>
      </c>
      <c r="O76" s="21"/>
      <c r="P76" s="21"/>
      <c r="Q76" s="21"/>
      <c r="R76" s="21"/>
    </row>
    <row r="77" spans="1:18" ht="18" customHeight="1">
      <c r="A77" s="85" t="s">
        <v>159</v>
      </c>
      <c r="B77" s="86"/>
      <c r="C77" s="52"/>
      <c r="D77" s="75"/>
      <c r="E77" s="52"/>
      <c r="F77" s="75"/>
      <c r="G77" s="75"/>
      <c r="H77" s="75"/>
      <c r="I77" s="75"/>
      <c r="J77" s="75"/>
      <c r="K77" s="75"/>
      <c r="L77" s="75"/>
      <c r="M77" s="75"/>
      <c r="N77" s="75"/>
      <c r="O77" s="21"/>
      <c r="P77" s="21"/>
      <c r="Q77" s="21"/>
      <c r="R77" s="21"/>
    </row>
    <row r="78" spans="1:18" ht="34.5" customHeight="1">
      <c r="A78" s="44">
        <v>39</v>
      </c>
      <c r="B78" s="53" t="s">
        <v>79</v>
      </c>
      <c r="C78" s="20" t="s">
        <v>52</v>
      </c>
      <c r="D78" s="75">
        <v>438800</v>
      </c>
      <c r="E78" s="75">
        <v>527800</v>
      </c>
      <c r="F78" s="75">
        <v>551000</v>
      </c>
      <c r="G78" s="75">
        <v>561500</v>
      </c>
      <c r="H78" s="75">
        <v>568500</v>
      </c>
      <c r="I78" s="75"/>
      <c r="J78" s="75">
        <v>663500</v>
      </c>
      <c r="K78" s="75">
        <v>673000</v>
      </c>
      <c r="L78" s="75"/>
      <c r="M78" s="75">
        <v>688000</v>
      </c>
      <c r="N78" s="75">
        <v>699500</v>
      </c>
      <c r="O78" s="21"/>
      <c r="P78" s="21"/>
      <c r="Q78" s="21"/>
      <c r="R78" s="21"/>
    </row>
    <row r="79" spans="1:18" ht="34.5" customHeight="1">
      <c r="A79" s="20">
        <v>40</v>
      </c>
      <c r="B79" s="45" t="s">
        <v>81</v>
      </c>
      <c r="C79" s="20" t="s">
        <v>80</v>
      </c>
      <c r="D79" s="75">
        <v>81.5</v>
      </c>
      <c r="E79" s="75">
        <v>95.5</v>
      </c>
      <c r="F79" s="75">
        <v>98.7</v>
      </c>
      <c r="G79" s="75">
        <v>96.9</v>
      </c>
      <c r="H79" s="75">
        <v>98</v>
      </c>
      <c r="I79" s="75"/>
      <c r="J79" s="75">
        <v>113</v>
      </c>
      <c r="K79" s="75">
        <v>113</v>
      </c>
      <c r="L79" s="75"/>
      <c r="M79" s="75">
        <v>99.1</v>
      </c>
      <c r="N79" s="75">
        <v>99.4</v>
      </c>
      <c r="O79" s="21"/>
      <c r="P79" s="21"/>
      <c r="Q79" s="21"/>
      <c r="R79" s="21"/>
    </row>
    <row r="80" spans="1:18" ht="34.5" customHeight="1">
      <c r="A80" s="23">
        <v>41</v>
      </c>
      <c r="B80" s="19" t="s">
        <v>154</v>
      </c>
      <c r="C80" s="20" t="s">
        <v>43</v>
      </c>
      <c r="D80" s="75">
        <v>85.15</v>
      </c>
      <c r="E80" s="75">
        <v>109.46</v>
      </c>
      <c r="F80" s="75">
        <v>104.4</v>
      </c>
      <c r="G80" s="75">
        <v>101.9</v>
      </c>
      <c r="H80" s="75">
        <v>103.2</v>
      </c>
      <c r="I80" s="75"/>
      <c r="J80" s="75">
        <v>118.2</v>
      </c>
      <c r="K80" s="75">
        <v>118.4</v>
      </c>
      <c r="L80" s="75"/>
      <c r="M80" s="75">
        <v>103.7</v>
      </c>
      <c r="N80" s="75">
        <v>103.9</v>
      </c>
      <c r="O80" s="21"/>
      <c r="P80" s="21"/>
      <c r="Q80" s="21"/>
      <c r="R80" s="21"/>
    </row>
    <row r="81" spans="1:18" ht="30.75" customHeight="1">
      <c r="A81" s="80">
        <v>42</v>
      </c>
      <c r="B81" s="47" t="s">
        <v>105</v>
      </c>
      <c r="C81" s="54"/>
      <c r="D81" s="75"/>
      <c r="E81" s="52"/>
      <c r="F81" s="75"/>
      <c r="G81" s="75"/>
      <c r="H81" s="75"/>
      <c r="I81" s="75"/>
      <c r="J81" s="75"/>
      <c r="K81" s="75"/>
      <c r="L81" s="75"/>
      <c r="M81" s="75"/>
      <c r="N81" s="75"/>
      <c r="O81" s="21"/>
      <c r="P81" s="21"/>
      <c r="Q81" s="21"/>
      <c r="R81" s="21"/>
    </row>
    <row r="82" spans="1:18" ht="19.5" customHeight="1">
      <c r="A82" s="81"/>
      <c r="B82" s="45" t="s">
        <v>175</v>
      </c>
      <c r="C82" s="20" t="s">
        <v>38</v>
      </c>
      <c r="D82" s="75">
        <v>348044</v>
      </c>
      <c r="E82" s="77">
        <v>430366</v>
      </c>
      <c r="F82" s="75">
        <v>428347.4</v>
      </c>
      <c r="G82" s="75">
        <v>436510.1</v>
      </c>
      <c r="H82" s="75">
        <v>441951.9</v>
      </c>
      <c r="I82" s="75"/>
      <c r="J82" s="75">
        <v>515804.9</v>
      </c>
      <c r="K82" s="75">
        <v>523190.2</v>
      </c>
      <c r="L82" s="75"/>
      <c r="M82" s="75">
        <v>534851.2</v>
      </c>
      <c r="N82" s="75">
        <v>543791.3</v>
      </c>
      <c r="O82" s="21"/>
      <c r="P82" s="21"/>
      <c r="Q82" s="21"/>
      <c r="R82" s="21"/>
    </row>
    <row r="83" spans="1:18" ht="20.25" customHeight="1">
      <c r="A83" s="81"/>
      <c r="B83" s="45" t="s">
        <v>152</v>
      </c>
      <c r="C83" s="20" t="s">
        <v>38</v>
      </c>
      <c r="D83" s="75">
        <v>90730</v>
      </c>
      <c r="E83" s="77">
        <v>97419</v>
      </c>
      <c r="F83" s="75">
        <v>122652.6</v>
      </c>
      <c r="G83" s="75">
        <v>124989.9</v>
      </c>
      <c r="H83" s="75">
        <v>126548.1</v>
      </c>
      <c r="I83" s="75"/>
      <c r="J83" s="75">
        <v>147695.1</v>
      </c>
      <c r="K83" s="75">
        <v>149809.8</v>
      </c>
      <c r="L83" s="75"/>
      <c r="M83" s="75">
        <v>153148.8</v>
      </c>
      <c r="N83" s="75">
        <v>155708.7</v>
      </c>
      <c r="O83" s="21"/>
      <c r="P83" s="21"/>
      <c r="Q83" s="21"/>
      <c r="R83" s="21"/>
    </row>
    <row r="84" spans="1:18" ht="20.25" customHeight="1">
      <c r="A84" s="81"/>
      <c r="B84" s="45" t="s">
        <v>151</v>
      </c>
      <c r="C84" s="20" t="s">
        <v>38</v>
      </c>
      <c r="D84" s="75">
        <v>0</v>
      </c>
      <c r="E84" s="77">
        <v>0</v>
      </c>
      <c r="F84" s="75">
        <v>0</v>
      </c>
      <c r="G84" s="75">
        <v>0</v>
      </c>
      <c r="H84" s="75">
        <v>0</v>
      </c>
      <c r="I84" s="75"/>
      <c r="J84" s="75">
        <v>0</v>
      </c>
      <c r="K84" s="75">
        <v>0</v>
      </c>
      <c r="L84" s="75"/>
      <c r="M84" s="75">
        <v>0</v>
      </c>
      <c r="N84" s="75">
        <v>0</v>
      </c>
      <c r="O84" s="21"/>
      <c r="P84" s="21"/>
      <c r="Q84" s="21"/>
      <c r="R84" s="21"/>
    </row>
    <row r="85" spans="1:18" ht="20.25" customHeight="1">
      <c r="A85" s="81"/>
      <c r="B85" s="55" t="s">
        <v>144</v>
      </c>
      <c r="C85" s="20" t="s">
        <v>38</v>
      </c>
      <c r="D85" s="75">
        <v>0</v>
      </c>
      <c r="E85" s="77">
        <v>0</v>
      </c>
      <c r="F85" s="75">
        <v>0</v>
      </c>
      <c r="G85" s="75">
        <v>0</v>
      </c>
      <c r="H85" s="75">
        <v>0</v>
      </c>
      <c r="I85" s="75"/>
      <c r="J85" s="75">
        <v>0</v>
      </c>
      <c r="K85" s="75">
        <v>0</v>
      </c>
      <c r="L85" s="75"/>
      <c r="M85" s="75">
        <v>0</v>
      </c>
      <c r="N85" s="75">
        <v>0</v>
      </c>
      <c r="O85" s="21"/>
      <c r="P85" s="21"/>
      <c r="Q85" s="21"/>
      <c r="R85" s="21"/>
    </row>
    <row r="86" spans="1:18" ht="20.25" customHeight="1">
      <c r="A86" s="81"/>
      <c r="B86" s="45" t="s">
        <v>145</v>
      </c>
      <c r="C86" s="20" t="s">
        <v>38</v>
      </c>
      <c r="D86" s="75">
        <v>0</v>
      </c>
      <c r="E86" s="77">
        <v>0</v>
      </c>
      <c r="F86" s="75">
        <v>0</v>
      </c>
      <c r="G86" s="75">
        <v>0</v>
      </c>
      <c r="H86" s="75">
        <v>0</v>
      </c>
      <c r="I86" s="75"/>
      <c r="J86" s="75">
        <v>0</v>
      </c>
      <c r="K86" s="75">
        <v>0</v>
      </c>
      <c r="L86" s="75"/>
      <c r="M86" s="75">
        <v>0</v>
      </c>
      <c r="N86" s="75">
        <v>0</v>
      </c>
      <c r="O86" s="21"/>
      <c r="P86" s="21"/>
      <c r="Q86" s="21"/>
      <c r="R86" s="21"/>
    </row>
    <row r="87" spans="1:18" ht="20.25" customHeight="1">
      <c r="A87" s="81"/>
      <c r="B87" s="45" t="s">
        <v>150</v>
      </c>
      <c r="C87" s="20" t="s">
        <v>38</v>
      </c>
      <c r="D87" s="75">
        <v>82655</v>
      </c>
      <c r="E87" s="77">
        <v>77214</v>
      </c>
      <c r="F87" s="75">
        <v>103028.18</v>
      </c>
      <c r="G87" s="75">
        <v>104991.52</v>
      </c>
      <c r="H87" s="75">
        <v>106300.4</v>
      </c>
      <c r="I87" s="75"/>
      <c r="J87" s="75">
        <v>124063.88</v>
      </c>
      <c r="K87" s="75">
        <v>125840.23</v>
      </c>
      <c r="L87" s="75"/>
      <c r="M87" s="75">
        <v>128644.99</v>
      </c>
      <c r="N87" s="75">
        <v>130795.31</v>
      </c>
      <c r="O87" s="21"/>
      <c r="P87" s="21"/>
      <c r="Q87" s="21"/>
      <c r="R87" s="21"/>
    </row>
    <row r="88" spans="1:18" ht="20.25" customHeight="1">
      <c r="A88" s="81"/>
      <c r="B88" s="45" t="s">
        <v>146</v>
      </c>
      <c r="C88" s="20" t="s">
        <v>38</v>
      </c>
      <c r="D88" s="75">
        <v>60665</v>
      </c>
      <c r="E88" s="77">
        <v>28059</v>
      </c>
      <c r="F88" s="75">
        <v>65938.04</v>
      </c>
      <c r="G88" s="75">
        <v>67194.57</v>
      </c>
      <c r="H88" s="75">
        <v>68032.26</v>
      </c>
      <c r="I88" s="75"/>
      <c r="J88" s="75">
        <v>79400.89</v>
      </c>
      <c r="K88" s="75">
        <v>80537.75</v>
      </c>
      <c r="L88" s="75"/>
      <c r="M88" s="75">
        <v>82332.79</v>
      </c>
      <c r="N88" s="75">
        <v>83709</v>
      </c>
      <c r="O88" s="21"/>
      <c r="P88" s="21"/>
      <c r="Q88" s="21"/>
      <c r="R88" s="21"/>
    </row>
    <row r="89" spans="1:18" ht="20.25" customHeight="1">
      <c r="A89" s="81"/>
      <c r="B89" s="45" t="s">
        <v>147</v>
      </c>
      <c r="C89" s="20" t="s">
        <v>38</v>
      </c>
      <c r="D89" s="75">
        <v>16164</v>
      </c>
      <c r="E89" s="77">
        <v>40720</v>
      </c>
      <c r="F89" s="75">
        <v>28847.89</v>
      </c>
      <c r="G89" s="75">
        <v>29397.62</v>
      </c>
      <c r="H89" s="75">
        <v>29764.11</v>
      </c>
      <c r="I89" s="75"/>
      <c r="J89" s="75">
        <v>34737.89</v>
      </c>
      <c r="K89" s="75">
        <v>35235.26</v>
      </c>
      <c r="L89" s="75"/>
      <c r="M89" s="75">
        <v>36020.6</v>
      </c>
      <c r="N89" s="75">
        <v>36622.69</v>
      </c>
      <c r="O89" s="21"/>
      <c r="P89" s="21"/>
      <c r="Q89" s="21"/>
      <c r="R89" s="21"/>
    </row>
    <row r="90" spans="1:18" ht="20.25" customHeight="1">
      <c r="A90" s="81"/>
      <c r="B90" s="45" t="s">
        <v>148</v>
      </c>
      <c r="C90" s="20" t="s">
        <v>38</v>
      </c>
      <c r="D90" s="75">
        <v>5826</v>
      </c>
      <c r="E90" s="77">
        <v>8435</v>
      </c>
      <c r="F90" s="75">
        <v>8242.25</v>
      </c>
      <c r="G90" s="75">
        <v>8399.32</v>
      </c>
      <c r="H90" s="75">
        <v>8504.03</v>
      </c>
      <c r="I90" s="75"/>
      <c r="J90" s="75">
        <v>9925.11</v>
      </c>
      <c r="K90" s="75">
        <v>10067.22</v>
      </c>
      <c r="L90" s="75"/>
      <c r="M90" s="75">
        <v>10291.6</v>
      </c>
      <c r="N90" s="75">
        <v>10463.62</v>
      </c>
      <c r="O90" s="21"/>
      <c r="P90" s="21"/>
      <c r="Q90" s="21"/>
      <c r="R90" s="21"/>
    </row>
    <row r="91" spans="1:18" ht="20.25" customHeight="1">
      <c r="A91" s="81"/>
      <c r="B91" s="45" t="s">
        <v>176</v>
      </c>
      <c r="C91" s="20" t="s">
        <v>38</v>
      </c>
      <c r="D91" s="75">
        <v>0</v>
      </c>
      <c r="E91" s="77">
        <v>0</v>
      </c>
      <c r="F91" s="75">
        <v>0</v>
      </c>
      <c r="G91" s="75">
        <v>0</v>
      </c>
      <c r="H91" s="75">
        <v>0</v>
      </c>
      <c r="I91" s="75"/>
      <c r="J91" s="75">
        <v>0</v>
      </c>
      <c r="K91" s="75">
        <v>0</v>
      </c>
      <c r="L91" s="75"/>
      <c r="M91" s="75">
        <v>0</v>
      </c>
      <c r="N91" s="75">
        <v>0</v>
      </c>
      <c r="O91" s="21"/>
      <c r="P91" s="21"/>
      <c r="Q91" s="21"/>
      <c r="R91" s="21"/>
    </row>
    <row r="92" spans="1:18" ht="20.25" customHeight="1">
      <c r="A92" s="82"/>
      <c r="B92" s="45" t="s">
        <v>149</v>
      </c>
      <c r="C92" s="20" t="s">
        <v>38</v>
      </c>
      <c r="D92" s="75">
        <v>8075</v>
      </c>
      <c r="E92" s="77">
        <v>20205</v>
      </c>
      <c r="F92" s="75">
        <v>19624.42</v>
      </c>
      <c r="G92" s="75">
        <v>19998.38</v>
      </c>
      <c r="H92" s="75">
        <v>20247.7</v>
      </c>
      <c r="I92" s="75"/>
      <c r="J92" s="75">
        <v>23631.22</v>
      </c>
      <c r="K92" s="75">
        <v>23969.57</v>
      </c>
      <c r="L92" s="75"/>
      <c r="M92" s="75">
        <v>24503.81</v>
      </c>
      <c r="N92" s="75">
        <v>24913.39</v>
      </c>
      <c r="O92" s="21"/>
      <c r="P92" s="21"/>
      <c r="Q92" s="21"/>
      <c r="R92" s="21"/>
    </row>
    <row r="93" spans="1:18" ht="72" customHeight="1">
      <c r="A93" s="20">
        <v>43</v>
      </c>
      <c r="B93" s="78" t="s">
        <v>185</v>
      </c>
      <c r="C93" s="20" t="s">
        <v>28</v>
      </c>
      <c r="D93" s="75">
        <v>1342.5</v>
      </c>
      <c r="E93" s="75">
        <v>1346.4</v>
      </c>
      <c r="F93" s="75">
        <v>1380.1</v>
      </c>
      <c r="G93" s="75">
        <v>1421.5</v>
      </c>
      <c r="H93" s="75">
        <v>1428.4</v>
      </c>
      <c r="I93" s="75"/>
      <c r="J93" s="75">
        <v>1502.5</v>
      </c>
      <c r="K93" s="75">
        <v>1532.6</v>
      </c>
      <c r="L93" s="75"/>
      <c r="M93" s="75">
        <v>1585.1</v>
      </c>
      <c r="N93" s="75">
        <v>1639.9</v>
      </c>
      <c r="O93" s="21"/>
      <c r="P93" s="21"/>
      <c r="Q93" s="21"/>
      <c r="R93" s="21"/>
    </row>
    <row r="94" spans="1:18" ht="33" customHeight="1">
      <c r="A94" s="87" t="s">
        <v>160</v>
      </c>
      <c r="B94" s="88"/>
      <c r="C94" s="20" t="s">
        <v>52</v>
      </c>
      <c r="D94" s="77"/>
      <c r="E94" s="52"/>
      <c r="F94" s="77"/>
      <c r="G94" s="77"/>
      <c r="H94" s="77"/>
      <c r="I94" s="77"/>
      <c r="J94" s="77"/>
      <c r="K94" s="77"/>
      <c r="L94" s="77"/>
      <c r="M94" s="77"/>
      <c r="N94" s="77"/>
      <c r="O94" s="21"/>
      <c r="P94" s="21"/>
      <c r="Q94" s="21"/>
      <c r="R94" s="21"/>
    </row>
    <row r="95" spans="1:18" ht="30">
      <c r="A95" s="56">
        <v>44</v>
      </c>
      <c r="B95" s="45" t="s">
        <v>137</v>
      </c>
      <c r="C95" s="20" t="s">
        <v>52</v>
      </c>
      <c r="D95" s="77">
        <v>1477423.04</v>
      </c>
      <c r="E95" s="77">
        <v>1443757.96</v>
      </c>
      <c r="F95" s="77">
        <v>1549533.58</v>
      </c>
      <c r="G95" s="77">
        <f>SUM(H95-H95*3.4%)</f>
        <v>1414773.0743999998</v>
      </c>
      <c r="H95" s="77">
        <v>1464568.4</v>
      </c>
      <c r="I95" s="77"/>
      <c r="J95" s="77">
        <f>SUM(K95-K95*3.4%)</f>
        <v>1643190.15</v>
      </c>
      <c r="K95" s="77">
        <v>1701025</v>
      </c>
      <c r="L95" s="77"/>
      <c r="M95" s="77">
        <f>SUM(N95-N95*3.4%)</f>
        <v>1688683.0506000002</v>
      </c>
      <c r="N95" s="77">
        <v>1748119.1</v>
      </c>
      <c r="O95" s="21"/>
      <c r="P95" s="21"/>
      <c r="Q95" s="21"/>
      <c r="R95" s="21"/>
    </row>
    <row r="96" spans="1:18" ht="15">
      <c r="A96" s="56">
        <v>45</v>
      </c>
      <c r="B96" s="45" t="s">
        <v>107</v>
      </c>
      <c r="C96" s="20" t="s">
        <v>52</v>
      </c>
      <c r="D96" s="77">
        <v>430195.54000000004</v>
      </c>
      <c r="E96" s="77">
        <v>524533.33</v>
      </c>
      <c r="F96" s="77">
        <v>522130.65</v>
      </c>
      <c r="G96" s="77">
        <f>SUM(H96-H96*3.4%)</f>
        <v>570768.828</v>
      </c>
      <c r="H96" s="77">
        <v>590858</v>
      </c>
      <c r="I96" s="77"/>
      <c r="J96" s="77">
        <f>SUM(K96-K96*3.4%)</f>
        <v>611968.728</v>
      </c>
      <c r="K96" s="77">
        <v>633508</v>
      </c>
      <c r="L96" s="77"/>
      <c r="M96" s="77">
        <f>SUM(N96-N96*3.4%)</f>
        <v>657461.532</v>
      </c>
      <c r="N96" s="77">
        <v>680602</v>
      </c>
      <c r="O96" s="21"/>
      <c r="P96" s="21"/>
      <c r="Q96" s="21"/>
      <c r="R96" s="21"/>
    </row>
    <row r="97" spans="1:18" ht="45">
      <c r="A97" s="80">
        <v>46</v>
      </c>
      <c r="B97" s="45" t="s">
        <v>138</v>
      </c>
      <c r="C97" s="20" t="s">
        <v>52</v>
      </c>
      <c r="D97" s="77">
        <v>398029.96</v>
      </c>
      <c r="E97" s="77">
        <v>481769.51</v>
      </c>
      <c r="F97" s="77">
        <v>484879.68</v>
      </c>
      <c r="G97" s="77">
        <f>SUM(H97-H97*3.4%)</f>
        <v>536858.0741999999</v>
      </c>
      <c r="H97" s="77">
        <v>555753.7</v>
      </c>
      <c r="I97" s="77"/>
      <c r="J97" s="77">
        <f>SUM(K97-K97*3.4%)</f>
        <v>578044.74</v>
      </c>
      <c r="K97" s="77">
        <v>598390</v>
      </c>
      <c r="L97" s="77"/>
      <c r="M97" s="77">
        <f>SUM(N97-N97*3.4%)</f>
        <v>623621.586</v>
      </c>
      <c r="N97" s="77">
        <v>645571</v>
      </c>
      <c r="O97" s="21"/>
      <c r="P97" s="21"/>
      <c r="Q97" s="21"/>
      <c r="R97" s="21"/>
    </row>
    <row r="98" spans="1:18" ht="15">
      <c r="A98" s="81"/>
      <c r="B98" s="35" t="s">
        <v>109</v>
      </c>
      <c r="C98" s="20" t="s">
        <v>52</v>
      </c>
      <c r="D98" s="77">
        <v>275908.08</v>
      </c>
      <c r="E98" s="77">
        <v>367594.96</v>
      </c>
      <c r="F98" s="77">
        <v>373308.52</v>
      </c>
      <c r="G98" s="77">
        <f>SUM(H98-H98*3.4%)</f>
        <v>427417.39362</v>
      </c>
      <c r="H98" s="77">
        <v>442461.07</v>
      </c>
      <c r="I98" s="77"/>
      <c r="J98" s="77">
        <f>SUM(K98-K98*3.4%)</f>
        <v>466719.8088</v>
      </c>
      <c r="K98" s="77">
        <v>483146.8</v>
      </c>
      <c r="L98" s="77"/>
      <c r="M98" s="77">
        <f>SUM(N98-N98*3.4%)</f>
        <v>507954.86153999995</v>
      </c>
      <c r="N98" s="77">
        <v>525833.19</v>
      </c>
      <c r="O98" s="21"/>
      <c r="P98" s="21"/>
      <c r="Q98" s="21"/>
      <c r="R98" s="21"/>
    </row>
    <row r="99" spans="1:18" ht="15">
      <c r="A99" s="81"/>
      <c r="B99" s="35" t="s">
        <v>111</v>
      </c>
      <c r="C99" s="20" t="s">
        <v>52</v>
      </c>
      <c r="D99" s="77">
        <v>5778.22</v>
      </c>
      <c r="E99" s="77">
        <v>7331.53</v>
      </c>
      <c r="F99" s="77">
        <v>7942.43</v>
      </c>
      <c r="G99" s="77">
        <v>7996.7</v>
      </c>
      <c r="H99" s="77">
        <v>7996.7</v>
      </c>
      <c r="I99" s="77"/>
      <c r="J99" s="77">
        <v>8313.8</v>
      </c>
      <c r="K99" s="77">
        <v>8313.8</v>
      </c>
      <c r="L99" s="77"/>
      <c r="M99" s="77">
        <v>11212.2</v>
      </c>
      <c r="N99" s="77">
        <v>11212.2</v>
      </c>
      <c r="O99" s="21"/>
      <c r="P99" s="21"/>
      <c r="Q99" s="21"/>
      <c r="R99" s="21"/>
    </row>
    <row r="100" spans="1:18" ht="15">
      <c r="A100" s="81"/>
      <c r="B100" s="35" t="s">
        <v>113</v>
      </c>
      <c r="C100" s="20" t="s">
        <v>52</v>
      </c>
      <c r="D100" s="77">
        <v>15358.86</v>
      </c>
      <c r="E100" s="77">
        <v>16911.66</v>
      </c>
      <c r="F100" s="77">
        <v>15650</v>
      </c>
      <c r="G100" s="77">
        <v>17118</v>
      </c>
      <c r="H100" s="77">
        <v>17118</v>
      </c>
      <c r="I100" s="77"/>
      <c r="J100" s="77">
        <v>17289</v>
      </c>
      <c r="K100" s="77">
        <v>17289</v>
      </c>
      <c r="L100" s="77"/>
      <c r="M100" s="77">
        <v>17462</v>
      </c>
      <c r="N100" s="77">
        <v>17462</v>
      </c>
      <c r="O100" s="21"/>
      <c r="P100" s="21"/>
      <c r="Q100" s="21"/>
      <c r="R100" s="21"/>
    </row>
    <row r="101" spans="1:18" ht="15">
      <c r="A101" s="81"/>
      <c r="B101" s="35" t="s">
        <v>117</v>
      </c>
      <c r="C101" s="20" t="s">
        <v>52</v>
      </c>
      <c r="D101" s="77">
        <v>31073.74</v>
      </c>
      <c r="E101" s="77">
        <v>14821.56</v>
      </c>
      <c r="F101" s="77">
        <v>18146.1</v>
      </c>
      <c r="G101" s="77">
        <v>17099.3</v>
      </c>
      <c r="H101" s="77">
        <v>17099.3</v>
      </c>
      <c r="I101" s="77"/>
      <c r="J101" s="77">
        <v>17099.3</v>
      </c>
      <c r="K101" s="77">
        <v>17099.3</v>
      </c>
      <c r="L101" s="77"/>
      <c r="M101" s="77">
        <v>17099.3</v>
      </c>
      <c r="N101" s="77">
        <v>17099.3</v>
      </c>
      <c r="O101" s="21"/>
      <c r="P101" s="21"/>
      <c r="Q101" s="21"/>
      <c r="R101" s="21"/>
    </row>
    <row r="102" spans="1:18" ht="15">
      <c r="A102" s="81"/>
      <c r="B102" s="35" t="s">
        <v>162</v>
      </c>
      <c r="C102" s="20" t="s">
        <v>52</v>
      </c>
      <c r="D102" s="77">
        <v>0</v>
      </c>
      <c r="E102" s="77">
        <v>17.63</v>
      </c>
      <c r="F102" s="77">
        <v>1.5</v>
      </c>
      <c r="G102" s="77">
        <v>0</v>
      </c>
      <c r="H102" s="77">
        <v>0</v>
      </c>
      <c r="I102" s="77"/>
      <c r="J102" s="77">
        <v>0</v>
      </c>
      <c r="K102" s="77">
        <v>0</v>
      </c>
      <c r="L102" s="77"/>
      <c r="M102" s="77">
        <v>0</v>
      </c>
      <c r="N102" s="77">
        <v>0</v>
      </c>
      <c r="O102" s="21"/>
      <c r="P102" s="21"/>
      <c r="Q102" s="21"/>
      <c r="R102" s="21"/>
    </row>
    <row r="103" spans="1:18" ht="15">
      <c r="A103" s="81"/>
      <c r="B103" s="35" t="s">
        <v>163</v>
      </c>
      <c r="C103" s="20" t="s">
        <v>52</v>
      </c>
      <c r="D103" s="77">
        <v>3500.42</v>
      </c>
      <c r="E103" s="77">
        <v>98.58</v>
      </c>
      <c r="F103" s="77">
        <v>0</v>
      </c>
      <c r="G103" s="77">
        <v>0</v>
      </c>
      <c r="H103" s="77">
        <v>0</v>
      </c>
      <c r="I103" s="77"/>
      <c r="J103" s="77">
        <v>0</v>
      </c>
      <c r="K103" s="77">
        <v>0</v>
      </c>
      <c r="L103" s="77"/>
      <c r="M103" s="77">
        <v>0</v>
      </c>
      <c r="N103" s="77">
        <v>0</v>
      </c>
      <c r="O103" s="21"/>
      <c r="P103" s="21"/>
      <c r="Q103" s="21"/>
      <c r="R103" s="21"/>
    </row>
    <row r="104" spans="1:18" ht="30">
      <c r="A104" s="81"/>
      <c r="B104" s="35" t="s">
        <v>165</v>
      </c>
      <c r="C104" s="20" t="s">
        <v>52</v>
      </c>
      <c r="D104" s="77">
        <v>5830.08</v>
      </c>
      <c r="E104" s="77">
        <v>6209.23</v>
      </c>
      <c r="F104" s="77">
        <v>5335</v>
      </c>
      <c r="G104" s="77">
        <v>6333</v>
      </c>
      <c r="H104" s="77">
        <v>6333</v>
      </c>
      <c r="I104" s="77"/>
      <c r="J104" s="77">
        <v>6460</v>
      </c>
      <c r="K104" s="77">
        <v>6460</v>
      </c>
      <c r="L104" s="77"/>
      <c r="M104" s="77">
        <v>6589</v>
      </c>
      <c r="N104" s="77">
        <v>6589</v>
      </c>
      <c r="O104" s="21"/>
      <c r="P104" s="21"/>
      <c r="Q104" s="21"/>
      <c r="R104" s="21"/>
    </row>
    <row r="105" spans="1:18" ht="15">
      <c r="A105" s="81"/>
      <c r="B105" s="35" t="s">
        <v>164</v>
      </c>
      <c r="C105" s="20" t="s">
        <v>52</v>
      </c>
      <c r="D105" s="77">
        <v>9920.63</v>
      </c>
      <c r="E105" s="77">
        <v>11153.28</v>
      </c>
      <c r="F105" s="77">
        <v>10985.1</v>
      </c>
      <c r="G105" s="77">
        <v>10813.4</v>
      </c>
      <c r="H105" s="77">
        <v>10813.4</v>
      </c>
      <c r="I105" s="77"/>
      <c r="J105" s="77">
        <v>10897.4</v>
      </c>
      <c r="K105" s="77">
        <v>10897.4</v>
      </c>
      <c r="L105" s="77"/>
      <c r="M105" s="77">
        <v>11013.4</v>
      </c>
      <c r="N105" s="77">
        <v>11013.4</v>
      </c>
      <c r="O105" s="21"/>
      <c r="P105" s="21"/>
      <c r="Q105" s="21"/>
      <c r="R105" s="21"/>
    </row>
    <row r="106" spans="1:18" ht="15">
      <c r="A106" s="82"/>
      <c r="B106" s="35" t="s">
        <v>161</v>
      </c>
      <c r="C106" s="20" t="s">
        <v>52</v>
      </c>
      <c r="D106" s="77">
        <v>0</v>
      </c>
      <c r="E106" s="77">
        <v>0</v>
      </c>
      <c r="F106" s="77">
        <v>0</v>
      </c>
      <c r="G106" s="77">
        <v>0</v>
      </c>
      <c r="H106" s="77">
        <v>0</v>
      </c>
      <c r="I106" s="77"/>
      <c r="J106" s="77">
        <v>0</v>
      </c>
      <c r="K106" s="77">
        <v>0</v>
      </c>
      <c r="L106" s="77"/>
      <c r="M106" s="77">
        <v>0</v>
      </c>
      <c r="N106" s="77">
        <v>0</v>
      </c>
      <c r="O106" s="21"/>
      <c r="P106" s="21"/>
      <c r="Q106" s="21"/>
      <c r="R106" s="21"/>
    </row>
    <row r="107" spans="1:18" ht="15">
      <c r="A107" s="56">
        <v>47</v>
      </c>
      <c r="B107" s="45" t="s">
        <v>118</v>
      </c>
      <c r="C107" s="20" t="s">
        <v>52</v>
      </c>
      <c r="D107" s="77">
        <v>32165.58</v>
      </c>
      <c r="E107" s="77">
        <v>42763.82</v>
      </c>
      <c r="F107" s="77">
        <v>37250.97</v>
      </c>
      <c r="G107" s="77">
        <v>35104.3</v>
      </c>
      <c r="H107" s="77">
        <v>35104.3</v>
      </c>
      <c r="I107" s="77"/>
      <c r="J107" s="77">
        <v>35118</v>
      </c>
      <c r="K107" s="77">
        <v>35118</v>
      </c>
      <c r="L107" s="77"/>
      <c r="M107" s="77">
        <v>35031</v>
      </c>
      <c r="N107" s="77">
        <v>35031</v>
      </c>
      <c r="O107" s="21"/>
      <c r="P107" s="21"/>
      <c r="Q107" s="21"/>
      <c r="R107" s="21"/>
    </row>
    <row r="108" spans="1:18" ht="15">
      <c r="A108" s="44">
        <v>48</v>
      </c>
      <c r="B108" s="45" t="s">
        <v>166</v>
      </c>
      <c r="C108" s="20" t="s">
        <v>52</v>
      </c>
      <c r="D108" s="77">
        <v>1047227.5</v>
      </c>
      <c r="E108" s="77">
        <v>919224.63</v>
      </c>
      <c r="F108" s="77">
        <v>1027402.93</v>
      </c>
      <c r="G108" s="77">
        <f>SUM(H108-H108*3.4%)</f>
        <v>844004.2464000001</v>
      </c>
      <c r="H108" s="77">
        <v>873710.4</v>
      </c>
      <c r="I108" s="77"/>
      <c r="J108" s="77">
        <f>SUM(K108-K108*3.4%)</f>
        <v>1031221.5186000001</v>
      </c>
      <c r="K108" s="77">
        <v>1067517.1</v>
      </c>
      <c r="L108" s="77"/>
      <c r="M108" s="77">
        <f>SUM(N108-N108*3.4%)</f>
        <v>1031221.5186000001</v>
      </c>
      <c r="N108" s="77">
        <v>1067517.1</v>
      </c>
      <c r="O108" s="21"/>
      <c r="P108" s="21"/>
      <c r="Q108" s="21"/>
      <c r="R108" s="21"/>
    </row>
    <row r="109" spans="1:18" ht="56.25" customHeight="1">
      <c r="A109" s="80">
        <v>49</v>
      </c>
      <c r="B109" s="45" t="s">
        <v>139</v>
      </c>
      <c r="C109" s="20" t="s">
        <v>52</v>
      </c>
      <c r="D109" s="77">
        <v>1300787.6199999999</v>
      </c>
      <c r="E109" s="77">
        <f>E110+E111+E112+E113+E114+E115+E116+E117+E118+E119+E120+E121</f>
        <v>1574513.24</v>
      </c>
      <c r="F109" s="77">
        <f>F110+F111+F112+F113+F114+F115+F116+F117+F118+F119+F120+F121</f>
        <v>1619314.34</v>
      </c>
      <c r="G109" s="77">
        <f aca="true" t="shared" si="0" ref="G109:N109">G110+G111+G112+G113+G114+G115+G116+G117+G118+G119+G120+G121</f>
        <v>1414773.07</v>
      </c>
      <c r="H109" s="77">
        <f t="shared" si="0"/>
        <v>1464568.4</v>
      </c>
      <c r="I109" s="77">
        <f t="shared" si="0"/>
        <v>0</v>
      </c>
      <c r="J109" s="77">
        <f t="shared" si="0"/>
        <v>1643190.15</v>
      </c>
      <c r="K109" s="77">
        <f t="shared" si="0"/>
        <v>1701024.9999999998</v>
      </c>
      <c r="L109" s="77">
        <f t="shared" si="0"/>
        <v>0</v>
      </c>
      <c r="M109" s="77">
        <f t="shared" si="0"/>
        <v>1688683.05</v>
      </c>
      <c r="N109" s="77">
        <f t="shared" si="0"/>
        <v>1748119.1</v>
      </c>
      <c r="O109" s="21"/>
      <c r="P109" s="21"/>
      <c r="Q109" s="21"/>
      <c r="R109" s="21"/>
    </row>
    <row r="110" spans="1:18" ht="19.5" customHeight="1">
      <c r="A110" s="81"/>
      <c r="B110" s="35" t="s">
        <v>124</v>
      </c>
      <c r="C110" s="20" t="s">
        <v>52</v>
      </c>
      <c r="D110" s="77">
        <v>85916</v>
      </c>
      <c r="E110" s="77">
        <v>112579.14</v>
      </c>
      <c r="F110" s="77">
        <v>110586.61</v>
      </c>
      <c r="G110" s="77">
        <v>96618.03</v>
      </c>
      <c r="H110" s="77">
        <v>100018.66</v>
      </c>
      <c r="I110" s="77"/>
      <c r="J110" s="77">
        <v>112217.14</v>
      </c>
      <c r="K110" s="77">
        <v>116166.81</v>
      </c>
      <c r="L110" s="77"/>
      <c r="M110" s="77">
        <v>115323.96</v>
      </c>
      <c r="N110" s="77">
        <v>119382.98</v>
      </c>
      <c r="O110" s="21"/>
      <c r="P110" s="21"/>
      <c r="Q110" s="21"/>
      <c r="R110" s="21"/>
    </row>
    <row r="111" spans="1:18" ht="15">
      <c r="A111" s="81"/>
      <c r="B111" s="35" t="s">
        <v>125</v>
      </c>
      <c r="C111" s="20" t="s">
        <v>52</v>
      </c>
      <c r="D111" s="77">
        <v>0</v>
      </c>
      <c r="E111" s="77">
        <v>0</v>
      </c>
      <c r="F111" s="77">
        <v>0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21"/>
      <c r="P111" s="21"/>
      <c r="Q111" s="21"/>
      <c r="R111" s="21"/>
    </row>
    <row r="112" spans="1:18" ht="30">
      <c r="A112" s="81"/>
      <c r="B112" s="35" t="s">
        <v>126</v>
      </c>
      <c r="C112" s="20" t="s">
        <v>52</v>
      </c>
      <c r="D112" s="77">
        <v>11478</v>
      </c>
      <c r="E112" s="77">
        <v>11854.13</v>
      </c>
      <c r="F112" s="77">
        <v>14233.44</v>
      </c>
      <c r="G112" s="77">
        <v>12435.56</v>
      </c>
      <c r="H112" s="77">
        <v>12873.25</v>
      </c>
      <c r="I112" s="77"/>
      <c r="J112" s="77">
        <v>14443.3</v>
      </c>
      <c r="K112" s="77">
        <v>14951.66</v>
      </c>
      <c r="L112" s="77"/>
      <c r="M112" s="77">
        <v>14843.17</v>
      </c>
      <c r="N112" s="77">
        <v>15365.6</v>
      </c>
      <c r="O112" s="21"/>
      <c r="P112" s="21"/>
      <c r="Q112" s="21"/>
      <c r="R112" s="21"/>
    </row>
    <row r="113" spans="1:18" ht="15">
      <c r="A113" s="81"/>
      <c r="B113" s="35" t="s">
        <v>127</v>
      </c>
      <c r="C113" s="20" t="s">
        <v>52</v>
      </c>
      <c r="D113" s="77">
        <v>45228.48</v>
      </c>
      <c r="E113" s="77">
        <v>42250.3</v>
      </c>
      <c r="F113" s="77">
        <v>136235.71</v>
      </c>
      <c r="G113" s="77">
        <v>119027.3</v>
      </c>
      <c r="H113" s="77">
        <v>123216.67</v>
      </c>
      <c r="I113" s="77"/>
      <c r="J113" s="77">
        <v>138244.43</v>
      </c>
      <c r="K113" s="77">
        <v>143110.17</v>
      </c>
      <c r="L113" s="77"/>
      <c r="M113" s="77">
        <v>142071.82</v>
      </c>
      <c r="N113" s="77">
        <v>147072.28</v>
      </c>
      <c r="O113" s="21"/>
      <c r="P113" s="21"/>
      <c r="Q113" s="21"/>
      <c r="R113" s="21"/>
    </row>
    <row r="114" spans="1:18" ht="15">
      <c r="A114" s="81"/>
      <c r="B114" s="35" t="s">
        <v>128</v>
      </c>
      <c r="C114" s="20" t="s">
        <v>52</v>
      </c>
      <c r="D114" s="77">
        <v>93892.14</v>
      </c>
      <c r="E114" s="77">
        <v>240353.37</v>
      </c>
      <c r="F114" s="77">
        <v>116565.37</v>
      </c>
      <c r="G114" s="77">
        <v>101841.59</v>
      </c>
      <c r="H114" s="77">
        <v>105426.07</v>
      </c>
      <c r="I114" s="77"/>
      <c r="J114" s="77">
        <v>118284.05</v>
      </c>
      <c r="K114" s="77">
        <v>122447.26</v>
      </c>
      <c r="L114" s="77"/>
      <c r="M114" s="77">
        <v>121558.83</v>
      </c>
      <c r="N114" s="77">
        <v>125837.3</v>
      </c>
      <c r="O114" s="21"/>
      <c r="P114" s="21"/>
      <c r="Q114" s="21"/>
      <c r="R114" s="21"/>
    </row>
    <row r="115" spans="1:18" ht="15">
      <c r="A115" s="81"/>
      <c r="B115" s="35" t="s">
        <v>129</v>
      </c>
      <c r="C115" s="20" t="s">
        <v>52</v>
      </c>
      <c r="D115" s="77">
        <v>805</v>
      </c>
      <c r="E115" s="77">
        <v>4233.09</v>
      </c>
      <c r="F115" s="77">
        <v>850</v>
      </c>
      <c r="G115" s="77">
        <v>850</v>
      </c>
      <c r="H115" s="77">
        <v>850</v>
      </c>
      <c r="I115" s="77"/>
      <c r="J115" s="77">
        <v>850</v>
      </c>
      <c r="K115" s="77">
        <v>850</v>
      </c>
      <c r="L115" s="77"/>
      <c r="M115" s="77">
        <v>850</v>
      </c>
      <c r="N115" s="77">
        <v>850</v>
      </c>
      <c r="O115" s="21"/>
      <c r="P115" s="21"/>
      <c r="Q115" s="21"/>
      <c r="R115" s="21"/>
    </row>
    <row r="116" spans="1:18" ht="15">
      <c r="A116" s="81"/>
      <c r="B116" s="35" t="s">
        <v>130</v>
      </c>
      <c r="C116" s="20" t="s">
        <v>52</v>
      </c>
      <c r="D116" s="77">
        <v>681006.36</v>
      </c>
      <c r="E116" s="77">
        <v>775086.05</v>
      </c>
      <c r="F116" s="77">
        <v>825723.93</v>
      </c>
      <c r="G116" s="77">
        <v>721291.22</v>
      </c>
      <c r="H116" s="77">
        <f>746815.58-100.33</f>
        <v>746715.25</v>
      </c>
      <c r="I116" s="77"/>
      <c r="J116" s="77">
        <f>837898.73+15.49</f>
        <v>837914.22</v>
      </c>
      <c r="K116" s="77">
        <f>867389.99+52.99</f>
        <v>867442.98</v>
      </c>
      <c r="L116" s="77"/>
      <c r="M116" s="77">
        <f>861096.56+44.99</f>
        <v>861141.55</v>
      </c>
      <c r="N116" s="77">
        <f>891404.31+83.53</f>
        <v>891487.8400000001</v>
      </c>
      <c r="O116" s="21"/>
      <c r="P116" s="21"/>
      <c r="Q116" s="21"/>
      <c r="R116" s="21"/>
    </row>
    <row r="117" spans="1:18" ht="15">
      <c r="A117" s="81"/>
      <c r="B117" s="35" t="s">
        <v>131</v>
      </c>
      <c r="C117" s="20" t="s">
        <v>52</v>
      </c>
      <c r="D117" s="77">
        <v>36788.9</v>
      </c>
      <c r="E117" s="77">
        <v>43310.97</v>
      </c>
      <c r="F117" s="77">
        <v>47767.56</v>
      </c>
      <c r="G117" s="77">
        <v>41733.87</v>
      </c>
      <c r="H117" s="77">
        <v>43202.77</v>
      </c>
      <c r="I117" s="77"/>
      <c r="J117" s="77">
        <v>48471.86</v>
      </c>
      <c r="K117" s="77">
        <v>50177.91</v>
      </c>
      <c r="L117" s="77"/>
      <c r="M117" s="77">
        <v>49813.84</v>
      </c>
      <c r="N117" s="77">
        <v>51567.12</v>
      </c>
      <c r="O117" s="21"/>
      <c r="P117" s="21"/>
      <c r="Q117" s="21"/>
      <c r="R117" s="21"/>
    </row>
    <row r="118" spans="1:18" ht="15">
      <c r="A118" s="81"/>
      <c r="B118" s="35" t="s">
        <v>132</v>
      </c>
      <c r="C118" s="20" t="s">
        <v>52</v>
      </c>
      <c r="D118" s="77">
        <v>100</v>
      </c>
      <c r="E118" s="77">
        <v>0</v>
      </c>
      <c r="F118" s="77">
        <v>100</v>
      </c>
      <c r="G118" s="77">
        <v>100</v>
      </c>
      <c r="H118" s="77">
        <v>100</v>
      </c>
      <c r="I118" s="77"/>
      <c r="J118" s="77">
        <v>100</v>
      </c>
      <c r="K118" s="77">
        <v>100</v>
      </c>
      <c r="L118" s="77"/>
      <c r="M118" s="77">
        <v>100</v>
      </c>
      <c r="N118" s="77">
        <v>100</v>
      </c>
      <c r="O118" s="21"/>
      <c r="P118" s="21"/>
      <c r="Q118" s="21"/>
      <c r="R118" s="21"/>
    </row>
    <row r="119" spans="1:18" ht="15">
      <c r="A119" s="81"/>
      <c r="B119" s="35" t="s">
        <v>133</v>
      </c>
      <c r="C119" s="20" t="s">
        <v>52</v>
      </c>
      <c r="D119" s="77">
        <v>281268.34</v>
      </c>
      <c r="E119" s="77">
        <v>264767.46</v>
      </c>
      <c r="F119" s="77">
        <v>282070.45</v>
      </c>
      <c r="G119" s="77">
        <v>246441.14</v>
      </c>
      <c r="H119" s="77">
        <v>255115.05</v>
      </c>
      <c r="I119" s="77"/>
      <c r="J119" s="77">
        <v>286229.41</v>
      </c>
      <c r="K119" s="77">
        <v>296303.73</v>
      </c>
      <c r="L119" s="77"/>
      <c r="M119" s="77">
        <v>294153.87</v>
      </c>
      <c r="N119" s="77">
        <v>304507.11</v>
      </c>
      <c r="O119" s="21"/>
      <c r="P119" s="21"/>
      <c r="Q119" s="21"/>
      <c r="R119" s="21"/>
    </row>
    <row r="120" spans="1:18" ht="15">
      <c r="A120" s="81"/>
      <c r="B120" s="35" t="s">
        <v>134</v>
      </c>
      <c r="C120" s="20" t="s">
        <v>52</v>
      </c>
      <c r="D120" s="77">
        <v>64104.4</v>
      </c>
      <c r="E120" s="77">
        <v>79878.73</v>
      </c>
      <c r="F120" s="77">
        <v>85081.27</v>
      </c>
      <c r="G120" s="77">
        <v>74334.36</v>
      </c>
      <c r="H120" s="77">
        <v>76950.68</v>
      </c>
      <c r="I120" s="77"/>
      <c r="J120" s="77">
        <v>86335.74</v>
      </c>
      <c r="K120" s="77">
        <v>89374.48</v>
      </c>
      <c r="L120" s="77"/>
      <c r="M120" s="77">
        <v>88726.01</v>
      </c>
      <c r="N120" s="77">
        <v>91848.87</v>
      </c>
      <c r="O120" s="21"/>
      <c r="P120" s="21"/>
      <c r="Q120" s="21"/>
      <c r="R120" s="21"/>
    </row>
    <row r="121" spans="1:18" ht="15">
      <c r="A121" s="81"/>
      <c r="B121" s="35" t="s">
        <v>135</v>
      </c>
      <c r="C121" s="20" t="s">
        <v>52</v>
      </c>
      <c r="D121" s="77">
        <v>200</v>
      </c>
      <c r="E121" s="77">
        <v>200</v>
      </c>
      <c r="F121" s="77">
        <v>100</v>
      </c>
      <c r="G121" s="77">
        <v>100</v>
      </c>
      <c r="H121" s="77">
        <v>100</v>
      </c>
      <c r="I121" s="77"/>
      <c r="J121" s="77">
        <v>100</v>
      </c>
      <c r="K121" s="77">
        <v>100</v>
      </c>
      <c r="L121" s="77"/>
      <c r="M121" s="77">
        <v>100</v>
      </c>
      <c r="N121" s="77">
        <v>100</v>
      </c>
      <c r="O121" s="21"/>
      <c r="P121" s="21"/>
      <c r="Q121" s="21"/>
      <c r="R121" s="21"/>
    </row>
    <row r="122" spans="1:18" ht="18.75" customHeight="1">
      <c r="A122" s="82"/>
      <c r="B122" s="35" t="s">
        <v>136</v>
      </c>
      <c r="C122" s="20" t="s">
        <v>52</v>
      </c>
      <c r="D122" s="77"/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21"/>
      <c r="P122" s="21"/>
      <c r="Q122" s="21"/>
      <c r="R122" s="21"/>
    </row>
    <row r="123" spans="1:18" ht="52.5" customHeight="1">
      <c r="A123" s="56">
        <v>50</v>
      </c>
      <c r="B123" s="45" t="s">
        <v>143</v>
      </c>
      <c r="C123" s="20" t="s">
        <v>52</v>
      </c>
      <c r="D123" s="77">
        <v>176635.42000000016</v>
      </c>
      <c r="E123" s="77">
        <f>E95-E109</f>
        <v>-130755.28000000003</v>
      </c>
      <c r="F123" s="77">
        <f aca="true" t="shared" si="1" ref="F123:N123">F95-F109</f>
        <v>-69780.76000000001</v>
      </c>
      <c r="G123" s="77">
        <f t="shared" si="1"/>
        <v>0.0043999997433274984</v>
      </c>
      <c r="H123" s="77">
        <f t="shared" si="1"/>
        <v>0</v>
      </c>
      <c r="I123" s="77">
        <f t="shared" si="1"/>
        <v>0</v>
      </c>
      <c r="J123" s="77">
        <f t="shared" si="1"/>
        <v>0</v>
      </c>
      <c r="K123" s="77">
        <f t="shared" si="1"/>
        <v>0</v>
      </c>
      <c r="L123" s="77">
        <f t="shared" si="1"/>
        <v>0</v>
      </c>
      <c r="M123" s="77">
        <f t="shared" si="1"/>
        <v>0.0006000001449137926</v>
      </c>
      <c r="N123" s="77">
        <f t="shared" si="1"/>
        <v>0</v>
      </c>
      <c r="O123" s="21"/>
      <c r="P123" s="21"/>
      <c r="Q123" s="21"/>
      <c r="R123" s="21"/>
    </row>
    <row r="124" spans="1:18" ht="36" customHeight="1">
      <c r="A124" s="56">
        <v>51</v>
      </c>
      <c r="B124" s="45" t="s">
        <v>140</v>
      </c>
      <c r="C124" s="20" t="s">
        <v>52</v>
      </c>
      <c r="D124" s="77">
        <v>0</v>
      </c>
      <c r="E124" s="52">
        <v>0</v>
      </c>
      <c r="F124" s="77">
        <v>0</v>
      </c>
      <c r="G124" s="77">
        <v>0</v>
      </c>
      <c r="H124" s="77">
        <v>0</v>
      </c>
      <c r="I124" s="77"/>
      <c r="J124" s="77">
        <v>0</v>
      </c>
      <c r="K124" s="77">
        <v>0</v>
      </c>
      <c r="L124" s="77"/>
      <c r="M124" s="77">
        <v>0</v>
      </c>
      <c r="N124" s="77">
        <v>0</v>
      </c>
      <c r="O124" s="21"/>
      <c r="P124" s="21"/>
      <c r="Q124" s="21"/>
      <c r="R124" s="21"/>
    </row>
    <row r="125" spans="1:18" ht="35.25" customHeight="1">
      <c r="A125" s="80">
        <v>52</v>
      </c>
      <c r="B125" s="113" t="s">
        <v>186</v>
      </c>
      <c r="C125" s="52" t="s">
        <v>187</v>
      </c>
      <c r="D125" s="75">
        <v>3014</v>
      </c>
      <c r="E125" s="75">
        <v>3410.4</v>
      </c>
      <c r="F125" s="75">
        <v>3431.2</v>
      </c>
      <c r="G125" s="75">
        <v>3586.9</v>
      </c>
      <c r="H125" s="75">
        <v>3590.6</v>
      </c>
      <c r="I125" s="75"/>
      <c r="J125" s="75">
        <v>3738</v>
      </c>
      <c r="K125" s="75">
        <v>3745.6</v>
      </c>
      <c r="L125" s="75"/>
      <c r="M125" s="75">
        <v>3896.4</v>
      </c>
      <c r="N125" s="75">
        <v>3906.2</v>
      </c>
      <c r="Q125" s="18"/>
      <c r="R125" s="18"/>
    </row>
    <row r="126" spans="1:18" ht="37.5" customHeight="1">
      <c r="A126" s="82"/>
      <c r="B126" s="114"/>
      <c r="C126" s="20" t="s">
        <v>41</v>
      </c>
      <c r="D126" s="75">
        <v>99.5</v>
      </c>
      <c r="E126" s="75">
        <v>103</v>
      </c>
      <c r="F126" s="75">
        <v>99.2</v>
      </c>
      <c r="G126" s="75">
        <v>99.8</v>
      </c>
      <c r="H126" s="75">
        <v>100</v>
      </c>
      <c r="I126" s="75"/>
      <c r="J126" s="75">
        <v>100</v>
      </c>
      <c r="K126" s="75">
        <v>100.1</v>
      </c>
      <c r="L126" s="75"/>
      <c r="M126" s="75">
        <v>100</v>
      </c>
      <c r="N126" s="75">
        <v>100.2</v>
      </c>
      <c r="Q126" s="18"/>
      <c r="R126" s="18"/>
    </row>
    <row r="127" spans="1:15" ht="15">
      <c r="A127" s="115" t="s">
        <v>183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</row>
  </sheetData>
  <sheetProtection/>
  <mergeCells count="60">
    <mergeCell ref="B58:B59"/>
    <mergeCell ref="A60:B60"/>
    <mergeCell ref="B71:B72"/>
    <mergeCell ref="A61:A63"/>
    <mergeCell ref="A109:A122"/>
    <mergeCell ref="B73:B74"/>
    <mergeCell ref="A75:A76"/>
    <mergeCell ref="B75:B76"/>
    <mergeCell ref="A64:A74"/>
    <mergeCell ref="B64:B65"/>
    <mergeCell ref="A97:A106"/>
    <mergeCell ref="A54:B54"/>
    <mergeCell ref="A55:A56"/>
    <mergeCell ref="B55:B56"/>
    <mergeCell ref="A58:A59"/>
    <mergeCell ref="B61:B63"/>
    <mergeCell ref="B67:B68"/>
    <mergeCell ref="B69:B70"/>
    <mergeCell ref="A77:B77"/>
    <mergeCell ref="A81:A92"/>
    <mergeCell ref="A18:A19"/>
    <mergeCell ref="A39:B39"/>
    <mergeCell ref="A43:A44"/>
    <mergeCell ref="B43:B44"/>
    <mergeCell ref="A45:B45"/>
    <mergeCell ref="A94:B94"/>
    <mergeCell ref="A52:A53"/>
    <mergeCell ref="A49:A50"/>
    <mergeCell ref="B49:B50"/>
    <mergeCell ref="B52:B53"/>
    <mergeCell ref="A5:A8"/>
    <mergeCell ref="A21:A22"/>
    <mergeCell ref="B21:B22"/>
    <mergeCell ref="A24:B24"/>
    <mergeCell ref="A25:A26"/>
    <mergeCell ref="B25:B26"/>
    <mergeCell ref="A12:A13"/>
    <mergeCell ref="B12:B13"/>
    <mergeCell ref="A15:A16"/>
    <mergeCell ref="B15:B16"/>
    <mergeCell ref="B1:O1"/>
    <mergeCell ref="G6:I6"/>
    <mergeCell ref="B5:B8"/>
    <mergeCell ref="C5:C8"/>
    <mergeCell ref="F6:F8"/>
    <mergeCell ref="G5:R5"/>
    <mergeCell ref="B3:N3"/>
    <mergeCell ref="J6:L6"/>
    <mergeCell ref="Q6:R6"/>
    <mergeCell ref="D6:D8"/>
    <mergeCell ref="A125:A126"/>
    <mergeCell ref="B125:B126"/>
    <mergeCell ref="A127:O127"/>
    <mergeCell ref="B2:O2"/>
    <mergeCell ref="M6:O6"/>
    <mergeCell ref="B18:B19"/>
    <mergeCell ref="A9:B9"/>
    <mergeCell ref="A10:A11"/>
    <mergeCell ref="B10:B11"/>
    <mergeCell ref="E6:E8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63" r:id="rId1"/>
  <headerFooter alignWithMargins="0">
    <oddHeader>&amp;C14
</oddHeader>
    <firstHeader>&amp;C11&amp;P
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2:25" ht="25.5" customHeight="1">
      <c r="B2" s="131" t="s">
        <v>101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2:17" ht="6.75" customHeight="1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2:25" ht="21.75" customHeight="1">
      <c r="B4" s="132" t="s">
        <v>74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</row>
    <row r="6" spans="1:26" ht="19.5" customHeight="1">
      <c r="A6" s="133" t="s">
        <v>91</v>
      </c>
      <c r="B6" s="103" t="s">
        <v>0</v>
      </c>
      <c r="C6" s="103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103" t="s">
        <v>4</v>
      </c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5">
      <c r="A7" s="134"/>
      <c r="B7" s="103"/>
      <c r="C7" s="103"/>
      <c r="D7" s="103">
        <v>2014</v>
      </c>
      <c r="E7" s="103">
        <v>2015</v>
      </c>
      <c r="F7" s="103">
        <v>2016</v>
      </c>
      <c r="G7" s="103">
        <v>2017</v>
      </c>
      <c r="H7" s="103">
        <v>2018</v>
      </c>
      <c r="I7" s="106">
        <v>2019</v>
      </c>
      <c r="J7" s="107"/>
      <c r="K7" s="108"/>
      <c r="L7" s="106">
        <v>2020</v>
      </c>
      <c r="M7" s="107"/>
      <c r="N7" s="108"/>
      <c r="O7" s="109">
        <v>2021</v>
      </c>
      <c r="P7" s="110"/>
      <c r="Q7" s="111"/>
      <c r="R7" s="106">
        <v>2022</v>
      </c>
      <c r="S7" s="107"/>
      <c r="T7" s="108"/>
      <c r="U7" s="106">
        <v>2023</v>
      </c>
      <c r="V7" s="107"/>
      <c r="W7" s="108"/>
      <c r="X7" s="109">
        <v>2024</v>
      </c>
      <c r="Y7" s="110"/>
      <c r="Z7" s="111"/>
    </row>
    <row r="8" spans="1:26" ht="35.25" customHeight="1">
      <c r="A8" s="135"/>
      <c r="B8" s="103"/>
      <c r="C8" s="103"/>
      <c r="D8" s="103"/>
      <c r="E8" s="103"/>
      <c r="F8" s="103"/>
      <c r="G8" s="103"/>
      <c r="H8" s="103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51" t="s">
        <v>5</v>
      </c>
      <c r="B9" s="152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41">
        <v>1</v>
      </c>
      <c r="B10" s="128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141"/>
      <c r="B11" s="128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141">
        <v>3</v>
      </c>
      <c r="B13" s="128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141"/>
      <c r="B14" s="128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141">
        <v>5</v>
      </c>
      <c r="B16" s="128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141"/>
      <c r="B17" s="128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141">
        <v>7</v>
      </c>
      <c r="B19" s="128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141"/>
      <c r="B20" s="128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50">
        <v>9</v>
      </c>
      <c r="B22" s="149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50"/>
      <c r="B23" s="149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50"/>
      <c r="B24" s="149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50"/>
      <c r="B25" s="149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50"/>
      <c r="B26" s="149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50"/>
      <c r="B27" s="149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141">
        <v>10</v>
      </c>
      <c r="B28" s="128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141"/>
      <c r="B29" s="128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42" t="s">
        <v>155</v>
      </c>
      <c r="B31" s="143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41">
        <v>21</v>
      </c>
      <c r="B32" s="128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41"/>
      <c r="B33" s="128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39">
        <v>22</v>
      </c>
      <c r="B34" s="144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40"/>
      <c r="B35" s="145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42" t="s">
        <v>157</v>
      </c>
      <c r="B49" s="143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47">
        <v>73</v>
      </c>
      <c r="B52" s="146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48"/>
      <c r="B53" s="146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29" t="s">
        <v>158</v>
      </c>
      <c r="B54" s="130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41">
        <v>15</v>
      </c>
      <c r="B58" s="128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41"/>
      <c r="B59" s="128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41">
        <v>20</v>
      </c>
      <c r="B64" s="128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41"/>
      <c r="B65" s="128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51" t="s">
        <v>92</v>
      </c>
      <c r="B66" s="152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41">
        <v>36</v>
      </c>
      <c r="B67" s="128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41"/>
      <c r="B68" s="128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39">
        <v>37</v>
      </c>
      <c r="B69" s="144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40"/>
      <c r="B70" s="145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41">
        <v>40</v>
      </c>
      <c r="B73" s="128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41"/>
      <c r="B74" s="128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51" t="s">
        <v>93</v>
      </c>
      <c r="B75" s="152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80">
        <v>41</v>
      </c>
      <c r="B76" s="84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81"/>
      <c r="B77" s="84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81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81"/>
      <c r="B79" s="84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81"/>
      <c r="B80" s="84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81"/>
      <c r="B81" s="84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81"/>
      <c r="B82" s="84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81"/>
      <c r="B83" s="84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81"/>
      <c r="B84" s="84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90"/>
      <c r="B85" s="92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91"/>
      <c r="B86" s="93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41">
        <v>43</v>
      </c>
      <c r="B88" s="128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41"/>
      <c r="B89" s="128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53" t="s">
        <v>94</v>
      </c>
      <c r="B90" s="154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50">
        <v>44</v>
      </c>
      <c r="B91" s="149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50"/>
      <c r="B92" s="149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50">
        <v>45</v>
      </c>
      <c r="B93" s="149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50"/>
      <c r="B94" s="149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50">
        <v>46</v>
      </c>
      <c r="B95" s="149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50"/>
      <c r="B96" s="149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36">
        <v>47</v>
      </c>
      <c r="B97" s="155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37"/>
      <c r="B98" s="155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37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37"/>
      <c r="B100" s="155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37"/>
      <c r="B101" s="155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37"/>
      <c r="B102" s="155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37"/>
      <c r="B103" s="155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37"/>
      <c r="B104" s="155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37"/>
      <c r="B105" s="155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37"/>
      <c r="B106" s="156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38"/>
      <c r="B107" s="157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53" t="s">
        <v>95</v>
      </c>
      <c r="B110" s="154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51" t="s">
        <v>159</v>
      </c>
      <c r="B115" s="152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33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34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34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34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34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34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34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34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34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34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34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34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34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35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29" t="s">
        <v>160</v>
      </c>
      <c r="B133" s="130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B1:Q1"/>
    <mergeCell ref="B3:Q3"/>
    <mergeCell ref="B6:B8"/>
    <mergeCell ref="C6:C8"/>
    <mergeCell ref="G7:G8"/>
    <mergeCell ref="D7:D8"/>
    <mergeCell ref="L7:N7"/>
    <mergeCell ref="I7:K7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142" t="s">
        <v>60</v>
      </c>
      <c r="B1" s="143"/>
      <c r="C1" s="2"/>
    </row>
    <row r="2" spans="1:3" ht="15">
      <c r="A2" s="141">
        <v>21</v>
      </c>
      <c r="B2" s="128" t="s">
        <v>83</v>
      </c>
      <c r="C2" s="2" t="s">
        <v>39</v>
      </c>
    </row>
    <row r="3" spans="1:3" ht="60">
      <c r="A3" s="141"/>
      <c r="B3" s="128"/>
      <c r="C3" s="2" t="s">
        <v>6</v>
      </c>
    </row>
    <row r="4" spans="1:3" ht="15">
      <c r="A4" s="158">
        <v>22</v>
      </c>
      <c r="B4" s="160" t="s">
        <v>87</v>
      </c>
      <c r="C4" s="2" t="s">
        <v>39</v>
      </c>
    </row>
    <row r="5" spans="1:3" ht="60">
      <c r="A5" s="159"/>
      <c r="B5" s="161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142" t="s">
        <v>73</v>
      </c>
      <c r="B8" s="143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ksr-2</cp:lastModifiedBy>
  <cp:lastPrinted>2023-10-18T04:46:26Z</cp:lastPrinted>
  <dcterms:created xsi:type="dcterms:W3CDTF">2013-05-25T16:45:04Z</dcterms:created>
  <dcterms:modified xsi:type="dcterms:W3CDTF">2023-10-31T08:11:21Z</dcterms:modified>
  <cp:category/>
  <cp:version/>
  <cp:contentType/>
  <cp:contentStatus/>
</cp:coreProperties>
</file>